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3г\Лицевые счета\ГОРОД\Сосновая\"/>
    </mc:Choice>
  </mc:AlternateContent>
  <xr:revisionPtr revIDLastSave="0" documentId="13_ncr:1_{8521BA56-2C6C-4615-92F7-3AB501D491CB}" xr6:coauthVersionLast="47" xr6:coauthVersionMax="47" xr10:uidLastSave="{00000000-0000-0000-0000-000000000000}"/>
  <bookViews>
    <workbookView xWindow="-120" yWindow="-120" windowWidth="29040" windowHeight="1584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  <sheet name="работы ТР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2" l="1"/>
  <c r="C60" i="2"/>
  <c r="D63" i="1"/>
  <c r="C63" i="1"/>
  <c r="D6" i="7"/>
  <c r="D12" i="3"/>
  <c r="C12" i="3"/>
  <c r="D15" i="6"/>
  <c r="C15" i="6"/>
  <c r="C54" i="2"/>
  <c r="C59" i="1"/>
  <c r="K17" i="5"/>
  <c r="C50" i="2"/>
  <c r="C54" i="1"/>
  <c r="C45" i="2"/>
  <c r="C50" i="1"/>
  <c r="D20" i="9"/>
  <c r="C41" i="2"/>
  <c r="C45" i="1"/>
  <c r="C46" i="1" s="1"/>
  <c r="D18" i="9"/>
  <c r="C18" i="9"/>
  <c r="D8" i="3"/>
  <c r="C35" i="2"/>
  <c r="C41" i="1"/>
  <c r="D14" i="9"/>
  <c r="C14" i="9"/>
  <c r="C31" i="2"/>
  <c r="C36" i="1"/>
  <c r="D9" i="9"/>
  <c r="C9" i="9"/>
  <c r="D10" i="6"/>
  <c r="C27" i="2"/>
  <c r="C32" i="1"/>
  <c r="D6" i="3" l="1"/>
  <c r="C23" i="2"/>
  <c r="C27" i="1"/>
  <c r="D6" i="6" l="1"/>
  <c r="D8" i="6" s="1"/>
  <c r="C18" i="2"/>
  <c r="C23" i="1"/>
  <c r="C13" i="2"/>
  <c r="C15" i="1"/>
  <c r="D15" i="1" s="1"/>
  <c r="D23" i="1" s="1"/>
  <c r="D27" i="1" s="1"/>
  <c r="D32" i="1" s="1"/>
  <c r="D36" i="1" s="1"/>
  <c r="D41" i="1" s="1"/>
  <c r="D46" i="1" s="1"/>
  <c r="D50" i="1" s="1"/>
  <c r="D54" i="1" s="1"/>
  <c r="D59" i="1" s="1"/>
  <c r="C8" i="2"/>
  <c r="D8" i="2" s="1"/>
  <c r="C11" i="1"/>
  <c r="D13" i="2" l="1"/>
  <c r="D18" i="2" s="1"/>
  <c r="D23" i="2" s="1"/>
  <c r="D27" i="2" s="1"/>
  <c r="D31" i="2" s="1"/>
  <c r="D35" i="2" s="1"/>
  <c r="D41" i="2" s="1"/>
  <c r="D45" i="2" s="1"/>
  <c r="D50" i="2" s="1"/>
  <c r="D54" i="2" s="1"/>
  <c r="N13" i="5"/>
  <c r="J14" i="5"/>
  <c r="D4" i="5" l="1"/>
  <c r="M4" i="5"/>
  <c r="L4" i="5"/>
  <c r="K4" i="5"/>
  <c r="J4" i="5"/>
  <c r="I4" i="5"/>
  <c r="H4" i="5"/>
  <c r="G4" i="5"/>
  <c r="F4" i="5"/>
  <c r="E4" i="5"/>
  <c r="C4" i="5"/>
  <c r="B4" i="5"/>
  <c r="G19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I14" i="5"/>
  <c r="H14" i="5"/>
  <c r="G14" i="5"/>
  <c r="F14" i="5"/>
  <c r="E14" i="5"/>
  <c r="D14" i="5"/>
  <c r="C14" i="5"/>
  <c r="B14" i="5"/>
  <c r="K24" i="5" l="1"/>
  <c r="N19" i="5"/>
  <c r="M24" i="5"/>
  <c r="L24" i="5"/>
  <c r="J24" i="5"/>
  <c r="I24" i="5"/>
  <c r="H24" i="5"/>
  <c r="B24" i="5"/>
  <c r="G24" i="5"/>
  <c r="F24" i="5"/>
  <c r="E24" i="5"/>
  <c r="D24" i="5"/>
  <c r="C24" i="5"/>
  <c r="N6" i="5"/>
  <c r="N2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<sst xmlns="http://schemas.openxmlformats.org/spreadsheetml/2006/main" count="261" uniqueCount="119">
  <si>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</si>
  <si>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</si>
  <si>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</si>
  <si>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</si>
  <si>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</si>
  <si>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</si>
  <si>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</si>
  <si>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</si>
  <si>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</si>
  <si>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</si>
  <si>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</si>
  <si>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</si>
  <si>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</si>
  <si>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</si>
  <si>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</si>
  <si>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</si>
  <si>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</si>
  <si>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</si>
  <si>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</si>
  <si>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</si>
  <si>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</si>
  <si>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</si>
  <si>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</si>
  <si>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</si>
  <si>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</si>
  <si>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</si>
  <si>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</si>
  <si>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</si>
  <si>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</si>
  <si>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</si>
  <si>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</si>
  <si>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</si>
  <si>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</si>
  <si>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</si>
  <si>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</si>
  <si>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</si>
  <si>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</si>
  <si>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</si>
  <si>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</si>
  <si>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</si>
  <si>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</si>
  <si>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</si>
  <si>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</si>
  <si>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</si>
  <si>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</si>
  <si>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</si>
  <si>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</si>
  <si>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</si>
  <si>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</si>
  <si>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</si>
  <si>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</si>
  <si>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Сосновая,8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</si>
  <si>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</si>
  <si>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</si>
  <si>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</si>
  <si>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</si>
  <si>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</si>
  <si>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</si>
  <si>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</si>
  <si>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</si>
  <si>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</si>
  <si>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</si>
  <si>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</si>
  <si>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Техническое обслуживание видеонаблюдения</t>
  </si>
  <si>
    <t>Лицевой счет. Сводный расчет  2023г</t>
  </si>
  <si>
    <t>Лицевой счёт  2023г</t>
  </si>
  <si>
    <t>Ремонт стояка отоплоения в ванной Квартира №21</t>
  </si>
  <si>
    <t xml:space="preserve">Установка хомута на стояк отопления. Развоздушка стояка отопления. </t>
  </si>
  <si>
    <t>Замена участка трубы и фланцев в подвале на стояке отопления</t>
  </si>
  <si>
    <t>Лицевой счёт 2023г</t>
  </si>
  <si>
    <t>Лицевой счёт  2023</t>
  </si>
  <si>
    <t>Итого за февраль</t>
  </si>
  <si>
    <t>Снятие старых и наклеивание новых обоев в кухне. Квартира №17</t>
  </si>
  <si>
    <t>Замена стояка отопления на кухне Квартира №19</t>
  </si>
  <si>
    <t>Монтаж трубопровода в подвале уборщице</t>
  </si>
  <si>
    <t>Прочистка канализации и обработка гипохлоридом Подвал №2</t>
  </si>
  <si>
    <t>Отключение подъездного отопления</t>
  </si>
  <si>
    <t>Итого за март</t>
  </si>
  <si>
    <t>Выдан замок навесной председателю совета дома</t>
  </si>
  <si>
    <t>Замена светильника Подъезд №2</t>
  </si>
  <si>
    <t>Итого за апрель</t>
  </si>
  <si>
    <t>Выданы таблички председателю совета дома Выгул собак</t>
  </si>
  <si>
    <t>Замена светильника в тамбуре подъезд №2</t>
  </si>
  <si>
    <t>Частичный ремонт подъездного тамбура крыши (бикростом)</t>
  </si>
  <si>
    <t>Отключение  отопления</t>
  </si>
  <si>
    <t xml:space="preserve">Итого за май </t>
  </si>
  <si>
    <t>Ревизия ВРУ №1,2 протяжка контактов, замена лампочек и заземления</t>
  </si>
  <si>
    <t xml:space="preserve">Выдана председателю совета дома урна </t>
  </si>
  <si>
    <t>Покраска бордюр на придомовой территории</t>
  </si>
  <si>
    <t>Частичный ремонт детской площадки и подъездного козырька</t>
  </si>
  <si>
    <t>Итого за июнь</t>
  </si>
  <si>
    <t>Вырубка кустов за домом</t>
  </si>
  <si>
    <t>Скос травы на придомовой территории</t>
  </si>
  <si>
    <t>Приобретение скамеек 2 шт</t>
  </si>
  <si>
    <t>Промывка и опрессовка системы теплоснабжения</t>
  </si>
  <si>
    <t>Итого за июль</t>
  </si>
  <si>
    <t>Выдана председателю совета дома краска для нужд дома</t>
  </si>
  <si>
    <t>Ремонт кровли подъездного козырька Подъезд №1</t>
  </si>
  <si>
    <t>Установка скамеек и 1 урны около подъезда</t>
  </si>
  <si>
    <t>Замена стояка отопления Квартира №58-63</t>
  </si>
  <si>
    <t>Итого за август</t>
  </si>
  <si>
    <t>Установка аншлагов по периметру дома</t>
  </si>
  <si>
    <t>Стоимость табличек</t>
  </si>
  <si>
    <t>Установка лавочки (ранее демонтированной)</t>
  </si>
  <si>
    <t>Итого за сентябрь</t>
  </si>
  <si>
    <t>Итого за октябрь</t>
  </si>
  <si>
    <t>Замена прожектора Подъезд №2</t>
  </si>
  <si>
    <t xml:space="preserve">Устранение течи на теплоузле в подвале </t>
  </si>
  <si>
    <t>Итого за ноябрь</t>
  </si>
  <si>
    <t>Замена розетки в подвале №1</t>
  </si>
  <si>
    <t>Замена светильников с датчиком движения в тамбуре Подъезд №1</t>
  </si>
  <si>
    <t>Замена светильника на 1 этаже Подъезд №1</t>
  </si>
  <si>
    <t>Утепление потолка в подвале Квартира №47</t>
  </si>
  <si>
    <t>Замена доводчика входной двери подъезд №2</t>
  </si>
  <si>
    <t xml:space="preserve">Текущий ремонт </t>
  </si>
  <si>
    <t>Итого за декабрь</t>
  </si>
  <si>
    <t>Закрытие отдушин</t>
  </si>
  <si>
    <t>Закрепление противоскользящих ковриков в подъездах</t>
  </si>
  <si>
    <t>Замена замка входной двери в квартиру после вскрытия по предписанию Квартира 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</si>
</sst>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Border="1"/>
    <xf numFmtId="0" fontId="1" fillId="0" borderId="7" xfId="0" applyFont="1" applyBorder="1"/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0" xfId="0" applyFont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0" fillId="0" borderId="2" xfId="0" applyBorder="1"/>
    <xf numFmtId="0" fontId="1" fillId="0" borderId="6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opLeftCell="A52" workbookViewId="0">
      <selection activeCell="D64" sqref="D6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7" t="s">
        <v>65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2" t="s">
        <v>51</v>
      </c>
      <c r="C2" s="25"/>
      <c r="D2" s="25"/>
      <c r="E2" s="1"/>
      <c r="F2" s="1"/>
      <c r="G2" s="1"/>
      <c r="H2" s="1"/>
    </row>
    <row r="3" spans="1:8" ht="15.95" customHeight="1" x14ac:dyDescent="0.25">
      <c r="A3" s="1"/>
      <c r="B3" s="67" t="s">
        <v>4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ht="30" x14ac:dyDescent="0.25">
      <c r="A6" s="44">
        <v>1</v>
      </c>
      <c r="B6" s="44" t="s">
        <v>57</v>
      </c>
      <c r="C6" s="44">
        <v>1223.92</v>
      </c>
      <c r="D6" s="3"/>
      <c r="E6" s="1"/>
      <c r="F6" s="1"/>
    </row>
    <row r="7" spans="1:8" ht="60" x14ac:dyDescent="0.25">
      <c r="A7" s="44">
        <v>2</v>
      </c>
      <c r="B7" s="44" t="s">
        <v>61</v>
      </c>
      <c r="C7" s="44">
        <v>935</v>
      </c>
      <c r="D7" s="3"/>
      <c r="E7" s="1"/>
      <c r="F7" s="1"/>
    </row>
    <row r="8" spans="1:8" ht="30" x14ac:dyDescent="0.25">
      <c r="A8" s="44">
        <v>3</v>
      </c>
      <c r="B8" s="44" t="s">
        <v>66</v>
      </c>
      <c r="C8" s="44">
        <v>923.4</v>
      </c>
      <c r="D8" s="3"/>
      <c r="E8" s="1"/>
      <c r="F8" s="1"/>
    </row>
    <row r="9" spans="1:8" ht="30" x14ac:dyDescent="0.25">
      <c r="A9" s="44">
        <v>4</v>
      </c>
      <c r="B9" s="44" t="s">
        <v>67</v>
      </c>
      <c r="C9" s="44">
        <v>761.4</v>
      </c>
      <c r="D9" s="3"/>
      <c r="E9" s="1"/>
      <c r="F9" s="1"/>
    </row>
    <row r="10" spans="1:8" ht="30" x14ac:dyDescent="0.25">
      <c r="A10" s="44">
        <v>5</v>
      </c>
      <c r="B10" s="44" t="s">
        <v>68</v>
      </c>
      <c r="C10" s="44">
        <v>4247.3</v>
      </c>
      <c r="D10" s="3"/>
      <c r="E10" s="1"/>
      <c r="F10" s="1"/>
    </row>
    <row r="11" spans="1:8" x14ac:dyDescent="0.25">
      <c r="A11" s="44"/>
      <c r="B11" s="45" t="s">
        <v>62</v>
      </c>
      <c r="C11" s="45">
        <f>SUM(C6:C10)</f>
        <v>8091.02</v>
      </c>
      <c r="D11" s="3">
        <v>2158.92</v>
      </c>
      <c r="E11" s="1"/>
      <c r="F11" s="1"/>
    </row>
    <row r="12" spans="1:8" x14ac:dyDescent="0.25">
      <c r="A12" s="7"/>
      <c r="B12" s="3" t="s">
        <v>5</v>
      </c>
      <c r="C12" s="7"/>
      <c r="D12" s="7"/>
      <c r="E12" s="1"/>
      <c r="F12" s="1"/>
    </row>
    <row r="13" spans="1:8" ht="30" x14ac:dyDescent="0.25">
      <c r="A13" s="44">
        <v>1</v>
      </c>
      <c r="B13" s="44" t="s">
        <v>57</v>
      </c>
      <c r="C13" s="44">
        <v>1223.92</v>
      </c>
      <c r="D13" s="3"/>
      <c r="E13" s="1"/>
      <c r="F13" s="1"/>
    </row>
    <row r="14" spans="1:8" s="5" customFormat="1" ht="60" x14ac:dyDescent="0.25">
      <c r="A14" s="44">
        <v>2</v>
      </c>
      <c r="B14" s="44" t="s">
        <v>61</v>
      </c>
      <c r="C14" s="44">
        <v>935</v>
      </c>
      <c r="D14" s="3"/>
      <c r="E14" s="4"/>
      <c r="F14" s="4"/>
    </row>
    <row r="15" spans="1:8" s="5" customFormat="1" x14ac:dyDescent="0.25">
      <c r="A15" s="44"/>
      <c r="B15" s="45" t="s">
        <v>71</v>
      </c>
      <c r="C15" s="45">
        <f>SUM(C13:C14)</f>
        <v>2158.92</v>
      </c>
      <c r="D15" s="3">
        <f>C15+D11</f>
        <v>4317.84</v>
      </c>
      <c r="E15" s="4"/>
      <c r="F15" s="4"/>
    </row>
    <row r="16" spans="1:8" x14ac:dyDescent="0.25">
      <c r="A16" s="7"/>
      <c r="B16" s="3" t="s">
        <v>3</v>
      </c>
      <c r="C16" s="7"/>
      <c r="D16" s="7"/>
      <c r="E16" s="1"/>
      <c r="F16" s="1"/>
    </row>
    <row r="17" spans="1:6" ht="30" x14ac:dyDescent="0.25">
      <c r="A17" s="44">
        <v>1</v>
      </c>
      <c r="B17" s="44" t="s">
        <v>57</v>
      </c>
      <c r="C17" s="44">
        <v>1223.92</v>
      </c>
      <c r="D17" s="3"/>
      <c r="E17" s="1"/>
      <c r="F17" s="1"/>
    </row>
    <row r="18" spans="1:6" ht="60" x14ac:dyDescent="0.25">
      <c r="A18" s="44">
        <v>2</v>
      </c>
      <c r="B18" s="44" t="s">
        <v>61</v>
      </c>
      <c r="C18" s="44">
        <v>935</v>
      </c>
      <c r="D18" s="3"/>
      <c r="E18" s="1"/>
      <c r="F18" s="1"/>
    </row>
    <row r="19" spans="1:6" x14ac:dyDescent="0.25">
      <c r="A19" s="44">
        <v>3</v>
      </c>
      <c r="B19" s="44" t="s">
        <v>73</v>
      </c>
      <c r="C19" s="44">
        <v>2540.8000000000002</v>
      </c>
      <c r="D19" s="3"/>
      <c r="E19" s="1"/>
      <c r="F19" s="1"/>
    </row>
    <row r="20" spans="1:6" x14ac:dyDescent="0.25">
      <c r="A20" s="44">
        <v>4</v>
      </c>
      <c r="B20" s="44" t="s">
        <v>74</v>
      </c>
      <c r="C20" s="44">
        <v>4544.8</v>
      </c>
      <c r="D20" s="3"/>
      <c r="E20" s="1"/>
      <c r="F20" s="1"/>
    </row>
    <row r="21" spans="1:6" s="5" customFormat="1" ht="30" x14ac:dyDescent="0.25">
      <c r="A21" s="44">
        <v>5</v>
      </c>
      <c r="B21" s="44" t="s">
        <v>75</v>
      </c>
      <c r="C21" s="44">
        <v>985.5</v>
      </c>
      <c r="D21" s="3"/>
      <c r="E21" s="4"/>
      <c r="F21" s="4"/>
    </row>
    <row r="22" spans="1:6" s="5" customFormat="1" x14ac:dyDescent="0.25">
      <c r="A22" s="44">
        <v>6</v>
      </c>
      <c r="B22" s="44" t="s">
        <v>76</v>
      </c>
      <c r="C22" s="44">
        <v>264.64999999999998</v>
      </c>
      <c r="D22" s="3"/>
      <c r="E22" s="4"/>
      <c r="F22" s="4"/>
    </row>
    <row r="23" spans="1:6" x14ac:dyDescent="0.25">
      <c r="A23" s="44"/>
      <c r="B23" s="45" t="s">
        <v>77</v>
      </c>
      <c r="C23" s="45">
        <f>SUM(C17:C22)</f>
        <v>10494.67</v>
      </c>
      <c r="D23" s="3">
        <f>C23+D15</f>
        <v>14812.51</v>
      </c>
      <c r="E23" s="1"/>
      <c r="F23" s="1"/>
    </row>
    <row r="24" spans="1:6" x14ac:dyDescent="0.25">
      <c r="A24" s="7"/>
      <c r="B24" s="3" t="s">
        <v>7</v>
      </c>
      <c r="C24" s="7"/>
      <c r="D24" s="7"/>
      <c r="E24" s="1"/>
      <c r="F24" s="1"/>
    </row>
    <row r="25" spans="1:6" ht="30" x14ac:dyDescent="0.25">
      <c r="A25" s="44">
        <v>1</v>
      </c>
      <c r="B25" s="44" t="s">
        <v>57</v>
      </c>
      <c r="C25" s="44">
        <v>1223.92</v>
      </c>
      <c r="D25" s="3"/>
      <c r="E25" s="1"/>
      <c r="F25" s="1"/>
    </row>
    <row r="26" spans="1:6" ht="60" x14ac:dyDescent="0.25">
      <c r="A26" s="44">
        <v>2</v>
      </c>
      <c r="B26" s="44" t="s">
        <v>61</v>
      </c>
      <c r="C26" s="44">
        <v>935</v>
      </c>
      <c r="D26" s="3"/>
      <c r="E26" s="1"/>
      <c r="F26" s="1"/>
    </row>
    <row r="27" spans="1:6" x14ac:dyDescent="0.25">
      <c r="A27" s="44"/>
      <c r="B27" s="45" t="s">
        <v>80</v>
      </c>
      <c r="C27" s="45">
        <f>SUM(C25:C26)</f>
        <v>2158.92</v>
      </c>
      <c r="D27" s="3">
        <f>C27+D23</f>
        <v>16971.43</v>
      </c>
      <c r="E27" s="1"/>
      <c r="F27" s="1"/>
    </row>
    <row r="28" spans="1:6" x14ac:dyDescent="0.25">
      <c r="A28" s="7"/>
      <c r="B28" s="3" t="s">
        <v>8</v>
      </c>
      <c r="C28" s="7"/>
      <c r="D28" s="7"/>
      <c r="E28" s="1"/>
      <c r="F28" s="1"/>
    </row>
    <row r="29" spans="1:6" ht="30" x14ac:dyDescent="0.25">
      <c r="A29" s="44">
        <v>1</v>
      </c>
      <c r="B29" s="44" t="s">
        <v>57</v>
      </c>
      <c r="C29" s="44">
        <v>1223.92</v>
      </c>
      <c r="D29" s="3"/>
      <c r="E29" s="1"/>
      <c r="F29" s="1"/>
    </row>
    <row r="30" spans="1:6" ht="60" x14ac:dyDescent="0.25">
      <c r="A30" s="44">
        <v>2</v>
      </c>
      <c r="B30" s="44" t="s">
        <v>61</v>
      </c>
      <c r="C30" s="44">
        <v>935</v>
      </c>
      <c r="D30" s="3"/>
      <c r="E30" s="1"/>
      <c r="F30" s="1"/>
    </row>
    <row r="31" spans="1:6" x14ac:dyDescent="0.25">
      <c r="A31" s="44">
        <v>3</v>
      </c>
      <c r="B31" s="44" t="s">
        <v>84</v>
      </c>
      <c r="C31" s="44">
        <v>395</v>
      </c>
      <c r="D31" s="3"/>
      <c r="E31" s="1"/>
      <c r="F31" s="1"/>
    </row>
    <row r="32" spans="1:6" x14ac:dyDescent="0.25">
      <c r="A32" s="44"/>
      <c r="B32" s="45" t="s">
        <v>85</v>
      </c>
      <c r="C32" s="45">
        <f>SUM(C29:C31)</f>
        <v>2553.92</v>
      </c>
      <c r="D32" s="3">
        <f>C32+D27</f>
        <v>19525.349999999999</v>
      </c>
      <c r="E32" s="1"/>
      <c r="F32" s="1"/>
    </row>
    <row r="33" spans="1:6" x14ac:dyDescent="0.25">
      <c r="A33" s="7"/>
      <c r="B33" s="3" t="s">
        <v>9</v>
      </c>
      <c r="C33" s="7"/>
      <c r="D33" s="7"/>
      <c r="E33" s="1"/>
      <c r="F33" s="1"/>
    </row>
    <row r="34" spans="1:6" ht="30" x14ac:dyDescent="0.25">
      <c r="A34" s="44">
        <v>1</v>
      </c>
      <c r="B34" s="44" t="s">
        <v>57</v>
      </c>
      <c r="C34" s="44">
        <v>1223.92</v>
      </c>
      <c r="D34" s="3"/>
      <c r="E34" s="1"/>
      <c r="F34" s="1"/>
    </row>
    <row r="35" spans="1:6" ht="60" x14ac:dyDescent="0.25">
      <c r="A35" s="44">
        <v>2</v>
      </c>
      <c r="B35" s="44" t="s">
        <v>61</v>
      </c>
      <c r="C35" s="44">
        <v>935</v>
      </c>
      <c r="D35" s="3"/>
      <c r="E35" s="1"/>
      <c r="F35" s="1"/>
    </row>
    <row r="36" spans="1:6" x14ac:dyDescent="0.25">
      <c r="A36" s="11"/>
      <c r="B36" s="3" t="s">
        <v>90</v>
      </c>
      <c r="C36" s="3">
        <f>SUM(C34:C35)</f>
        <v>2158.92</v>
      </c>
      <c r="D36" s="3">
        <f>C36+D32</f>
        <v>21684.269999999997</v>
      </c>
      <c r="E36" s="1"/>
      <c r="F36" s="1"/>
    </row>
    <row r="37" spans="1:6" x14ac:dyDescent="0.25">
      <c r="A37" s="7"/>
      <c r="B37" s="3" t="s">
        <v>10</v>
      </c>
      <c r="C37" s="7"/>
      <c r="D37" s="7"/>
      <c r="E37" s="1"/>
      <c r="F37" s="1"/>
    </row>
    <row r="38" spans="1:6" ht="30" x14ac:dyDescent="0.25">
      <c r="A38" s="44">
        <v>1</v>
      </c>
      <c r="B38" s="44" t="s">
        <v>57</v>
      </c>
      <c r="C38" s="44">
        <v>1223.92</v>
      </c>
      <c r="D38" s="3"/>
      <c r="E38" s="1"/>
      <c r="F38" s="1"/>
    </row>
    <row r="39" spans="1:6" ht="60" x14ac:dyDescent="0.25">
      <c r="A39" s="44">
        <v>2</v>
      </c>
      <c r="B39" s="44" t="s">
        <v>61</v>
      </c>
      <c r="C39" s="44">
        <v>935</v>
      </c>
      <c r="D39" s="3"/>
      <c r="E39" s="1"/>
      <c r="F39" s="1"/>
    </row>
    <row r="40" spans="1:6" x14ac:dyDescent="0.25">
      <c r="A40" s="44">
        <v>3</v>
      </c>
      <c r="B40" s="44" t="s">
        <v>94</v>
      </c>
      <c r="C40" s="44">
        <v>3851.25</v>
      </c>
      <c r="D40" s="3"/>
      <c r="E40" s="1"/>
      <c r="F40" s="1"/>
    </row>
    <row r="41" spans="1:6" x14ac:dyDescent="0.25">
      <c r="A41" s="11"/>
      <c r="B41" s="3" t="s">
        <v>95</v>
      </c>
      <c r="C41" s="3">
        <f>SUM(C38:C40)</f>
        <v>6010.17</v>
      </c>
      <c r="D41" s="3">
        <f>C41+D36</f>
        <v>27694.439999999995</v>
      </c>
      <c r="E41" s="1"/>
      <c r="F41" s="1"/>
    </row>
    <row r="42" spans="1:6" x14ac:dyDescent="0.25">
      <c r="A42" s="7"/>
      <c r="B42" s="3" t="s">
        <v>11</v>
      </c>
      <c r="C42" s="7"/>
      <c r="D42" s="7"/>
      <c r="E42" s="1"/>
      <c r="F42" s="1"/>
    </row>
    <row r="43" spans="1:6" ht="30" x14ac:dyDescent="0.25">
      <c r="A43" s="44">
        <v>1</v>
      </c>
      <c r="B43" s="44" t="s">
        <v>57</v>
      </c>
      <c r="C43" s="44">
        <v>1223.92</v>
      </c>
      <c r="D43" s="3"/>
      <c r="E43" s="1"/>
      <c r="F43" s="1"/>
    </row>
    <row r="44" spans="1:6" ht="60" x14ac:dyDescent="0.25">
      <c r="A44" s="44">
        <v>2</v>
      </c>
      <c r="B44" s="44" t="s">
        <v>61</v>
      </c>
      <c r="C44" s="44">
        <v>935</v>
      </c>
      <c r="D44" s="3"/>
      <c r="E44" s="1"/>
      <c r="F44" s="1"/>
    </row>
    <row r="45" spans="1:6" x14ac:dyDescent="0.25">
      <c r="A45" s="11">
        <v>3</v>
      </c>
      <c r="B45" s="11" t="s">
        <v>99</v>
      </c>
      <c r="C45" s="11">
        <f>2738.6+4346.3</f>
        <v>7084.9</v>
      </c>
      <c r="D45" s="3"/>
      <c r="E45" s="1"/>
      <c r="F45" s="1"/>
    </row>
    <row r="46" spans="1:6" x14ac:dyDescent="0.25">
      <c r="A46" s="11"/>
      <c r="B46" s="3" t="s">
        <v>100</v>
      </c>
      <c r="C46" s="3">
        <f>SUM(C43:C45)</f>
        <v>9243.82</v>
      </c>
      <c r="D46" s="3">
        <f>C46+D41</f>
        <v>36938.259999999995</v>
      </c>
      <c r="E46" s="1"/>
      <c r="F46" s="1"/>
    </row>
    <row r="47" spans="1:6" x14ac:dyDescent="0.25">
      <c r="A47" s="7"/>
      <c r="B47" s="3" t="s">
        <v>12</v>
      </c>
      <c r="C47" s="7"/>
      <c r="D47" s="7"/>
      <c r="E47" s="1"/>
      <c r="F47" s="1"/>
    </row>
    <row r="48" spans="1:6" ht="30" x14ac:dyDescent="0.25">
      <c r="A48" s="44">
        <v>1</v>
      </c>
      <c r="B48" s="44" t="s">
        <v>57</v>
      </c>
      <c r="C48" s="44">
        <v>1223.92</v>
      </c>
      <c r="D48" s="3"/>
      <c r="E48" s="1"/>
      <c r="F48" s="1"/>
    </row>
    <row r="49" spans="1:6" ht="60" x14ac:dyDescent="0.25">
      <c r="A49" s="44">
        <v>2</v>
      </c>
      <c r="B49" s="44" t="s">
        <v>61</v>
      </c>
      <c r="C49" s="44">
        <v>935</v>
      </c>
      <c r="D49" s="3"/>
      <c r="E49" s="1"/>
      <c r="F49" s="1"/>
    </row>
    <row r="50" spans="1:6" x14ac:dyDescent="0.25">
      <c r="A50" s="44"/>
      <c r="B50" s="45" t="s">
        <v>104</v>
      </c>
      <c r="C50" s="45">
        <f>SUM(C48:C49)</f>
        <v>2158.92</v>
      </c>
      <c r="D50" s="3">
        <f>C50+D46</f>
        <v>39097.179999999993</v>
      </c>
      <c r="E50" s="1"/>
      <c r="F50" s="1"/>
    </row>
    <row r="51" spans="1:6" x14ac:dyDescent="0.25">
      <c r="A51" s="7"/>
      <c r="B51" s="3" t="s">
        <v>13</v>
      </c>
      <c r="C51" s="7"/>
      <c r="D51" s="7"/>
      <c r="E51" s="1"/>
      <c r="F51" s="1"/>
    </row>
    <row r="52" spans="1:6" ht="30" x14ac:dyDescent="0.25">
      <c r="A52" s="44">
        <v>1</v>
      </c>
      <c r="B52" s="44" t="s">
        <v>57</v>
      </c>
      <c r="C52" s="44">
        <v>1223.92</v>
      </c>
      <c r="D52" s="3"/>
      <c r="E52" s="1"/>
      <c r="F52" s="1"/>
    </row>
    <row r="53" spans="1:6" ht="60" x14ac:dyDescent="0.25">
      <c r="A53" s="44">
        <v>2</v>
      </c>
      <c r="B53" s="44" t="s">
        <v>61</v>
      </c>
      <c r="C53" s="44">
        <v>935</v>
      </c>
      <c r="D53" s="3"/>
      <c r="E53" s="1"/>
      <c r="F53" s="1"/>
    </row>
    <row r="54" spans="1:6" x14ac:dyDescent="0.25">
      <c r="A54" s="44"/>
      <c r="B54" s="45" t="s">
        <v>105</v>
      </c>
      <c r="C54" s="45">
        <f>SUM(C52:C53)</f>
        <v>2158.92</v>
      </c>
      <c r="D54" s="3">
        <f>C54+D50</f>
        <v>41256.099999999991</v>
      </c>
      <c r="E54" s="1"/>
      <c r="F54" s="1"/>
    </row>
    <row r="55" spans="1:6" x14ac:dyDescent="0.25">
      <c r="A55" s="7"/>
      <c r="B55" s="3" t="s">
        <v>14</v>
      </c>
      <c r="C55" s="7"/>
      <c r="D55" s="7"/>
      <c r="E55" s="1"/>
      <c r="F55" s="1"/>
    </row>
    <row r="56" spans="1:6" ht="30" x14ac:dyDescent="0.25">
      <c r="A56" s="44">
        <v>1</v>
      </c>
      <c r="B56" s="44" t="s">
        <v>57</v>
      </c>
      <c r="C56" s="44">
        <v>1223.92</v>
      </c>
      <c r="D56" s="3"/>
      <c r="E56" s="1"/>
      <c r="F56" s="1"/>
    </row>
    <row r="57" spans="1:6" ht="60" x14ac:dyDescent="0.25">
      <c r="A57" s="44">
        <v>2</v>
      </c>
      <c r="B57" s="44" t="s">
        <v>61</v>
      </c>
      <c r="C57" s="44">
        <v>935</v>
      </c>
      <c r="D57" s="3"/>
      <c r="E57" s="1"/>
      <c r="F57" s="1"/>
    </row>
    <row r="58" spans="1:6" x14ac:dyDescent="0.25">
      <c r="A58" s="44">
        <v>3</v>
      </c>
      <c r="B58" s="44" t="s">
        <v>107</v>
      </c>
      <c r="C58" s="44">
        <v>540.79999999999995</v>
      </c>
      <c r="D58" s="3"/>
      <c r="E58" s="1"/>
      <c r="F58" s="1"/>
    </row>
    <row r="59" spans="1:6" x14ac:dyDescent="0.25">
      <c r="A59" s="44"/>
      <c r="B59" s="45" t="s">
        <v>108</v>
      </c>
      <c r="C59" s="45">
        <f>SUM(C56:C58)</f>
        <v>2699.7200000000003</v>
      </c>
      <c r="D59" s="3">
        <f>C59+D54</f>
        <v>43955.819999999992</v>
      </c>
      <c r="E59" s="1"/>
      <c r="F59" s="1"/>
    </row>
    <row r="60" spans="1:6" x14ac:dyDescent="0.25">
      <c r="A60" s="7"/>
      <c r="B60" s="3" t="s">
        <v>15</v>
      </c>
      <c r="C60" s="7"/>
      <c r="D60" s="7"/>
      <c r="E60" s="1"/>
      <c r="F60" s="1"/>
    </row>
    <row r="61" spans="1:6" ht="30" x14ac:dyDescent="0.25">
      <c r="A61" s="44">
        <v>1</v>
      </c>
      <c r="B61" s="44" t="s">
        <v>57</v>
      </c>
      <c r="C61" s="44">
        <v>1223.92</v>
      </c>
      <c r="D61" s="3"/>
      <c r="E61" s="1"/>
      <c r="F61" s="1"/>
    </row>
    <row r="62" spans="1:6" ht="60" x14ac:dyDescent="0.25">
      <c r="A62" s="44">
        <v>2</v>
      </c>
      <c r="B62" s="44" t="s">
        <v>61</v>
      </c>
      <c r="C62" s="44">
        <v>935</v>
      </c>
      <c r="D62" s="3"/>
      <c r="E62" s="1"/>
      <c r="F62" s="1"/>
    </row>
    <row r="63" spans="1:6" x14ac:dyDescent="0.25">
      <c r="A63" s="44"/>
      <c r="B63" s="45" t="s">
        <v>115</v>
      </c>
      <c r="C63" s="45">
        <f>SUM(C61:C62)</f>
        <v>2158.92</v>
      </c>
      <c r="D63" s="3">
        <f>C63+D59</f>
        <v>46114.739999999991</v>
      </c>
      <c r="E63" s="1"/>
      <c r="F63" s="1"/>
    </row>
    <row r="64" spans="1:6" x14ac:dyDescent="0.25">
      <c r="A64" s="11"/>
      <c r="B64" s="11"/>
      <c r="C64" s="11"/>
      <c r="D64" s="3"/>
      <c r="E64" s="1"/>
      <c r="F64" s="1"/>
    </row>
    <row r="65" spans="1:6" x14ac:dyDescent="0.25">
      <c r="A65" s="11"/>
      <c r="B65" s="11"/>
      <c r="C65" s="11"/>
      <c r="D65" s="3"/>
      <c r="E65" s="1"/>
      <c r="F65" s="1"/>
    </row>
    <row r="66" spans="1:6" x14ac:dyDescent="0.25">
      <c r="A66" s="11"/>
      <c r="B66" s="11"/>
      <c r="C66" s="11"/>
      <c r="D66" s="3"/>
      <c r="E66" s="1"/>
      <c r="F66" s="1"/>
    </row>
    <row r="67" spans="1:6" x14ac:dyDescent="0.25">
      <c r="A67" s="11"/>
      <c r="B67" s="11"/>
      <c r="C67" s="11"/>
      <c r="D67" s="3"/>
      <c r="E67" s="1"/>
      <c r="F67" s="1"/>
    </row>
    <row r="68" spans="1:6" x14ac:dyDescent="0.25">
      <c r="A68" s="11"/>
      <c r="B68" s="11"/>
      <c r="C68" s="11"/>
      <c r="D68" s="3"/>
      <c r="E68" s="1"/>
      <c r="F68" s="1"/>
    </row>
    <row r="69" spans="1:6" x14ac:dyDescent="0.25">
      <c r="A69" s="11"/>
      <c r="B69" s="11"/>
      <c r="C69" s="11"/>
      <c r="D69" s="3"/>
      <c r="E69" s="1"/>
      <c r="F69" s="1"/>
    </row>
    <row r="70" spans="1:6" x14ac:dyDescent="0.25">
      <c r="A70" s="11"/>
      <c r="B70" s="11"/>
      <c r="C70" s="11"/>
      <c r="D70" s="3"/>
      <c r="E70" s="1"/>
      <c r="F70" s="1"/>
    </row>
    <row r="71" spans="1:6" x14ac:dyDescent="0.25">
      <c r="A71" s="11"/>
      <c r="B71" s="3"/>
      <c r="C71" s="3"/>
      <c r="D71" s="3"/>
      <c r="E71" s="1"/>
      <c r="F71" s="1"/>
    </row>
    <row r="72" spans="1:6" x14ac:dyDescent="0.25">
      <c r="A72" s="11"/>
      <c r="B72" s="11"/>
      <c r="C72" s="11"/>
      <c r="D72" s="3"/>
      <c r="E72" s="1"/>
      <c r="F72" s="1"/>
    </row>
    <row r="73" spans="1:6" x14ac:dyDescent="0.25">
      <c r="A73" s="11"/>
      <c r="B73" s="3"/>
      <c r="C73" s="3"/>
      <c r="D73" s="3"/>
      <c r="E73" s="1"/>
      <c r="F73" s="1"/>
    </row>
    <row r="74" spans="1:6" x14ac:dyDescent="0.25">
      <c r="A74" s="11"/>
      <c r="B74" s="30"/>
      <c r="C74" s="11"/>
      <c r="D74" s="11"/>
      <c r="E74" s="1"/>
      <c r="F7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1B7D-CBA8-4B5A-964E-BB9F4359ED25}">
  <dimension ref="A1:H34"/>
  <sheetViews>
    <sheetView workbookViewId="0">
      <selection activeCell="B8" sqref="B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7" t="s">
        <v>65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68" t="s">
        <v>51</v>
      </c>
      <c r="C2" s="68"/>
      <c r="D2" s="68"/>
      <c r="E2" s="1"/>
      <c r="F2" s="1"/>
      <c r="G2" s="1"/>
      <c r="H2" s="1"/>
    </row>
    <row r="3" spans="1:8" ht="15.95" customHeight="1" x14ac:dyDescent="0.25">
      <c r="A3" s="1"/>
      <c r="B3" s="67" t="s">
        <v>114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9"/>
      <c r="B5" s="45" t="s">
        <v>7</v>
      </c>
      <c r="C5" s="49"/>
      <c r="D5" s="9"/>
      <c r="E5" s="1"/>
      <c r="F5" s="1"/>
      <c r="G5" s="1"/>
      <c r="H5" s="1"/>
    </row>
    <row r="6" spans="1:8" ht="30" x14ac:dyDescent="0.25">
      <c r="A6" s="44">
        <v>1</v>
      </c>
      <c r="B6" s="44" t="s">
        <v>83</v>
      </c>
      <c r="C6" s="50">
        <v>7255</v>
      </c>
      <c r="D6" s="3"/>
    </row>
    <row r="7" spans="1:8" x14ac:dyDescent="0.25">
      <c r="A7" s="46"/>
      <c r="B7" s="45" t="s">
        <v>10</v>
      </c>
      <c r="C7" s="51"/>
      <c r="D7" s="12"/>
    </row>
    <row r="8" spans="1:8" x14ac:dyDescent="0.25">
      <c r="A8" s="46">
        <v>1</v>
      </c>
      <c r="B8" s="44" t="s">
        <v>97</v>
      </c>
      <c r="C8" s="51">
        <v>31551.200000000001</v>
      </c>
      <c r="D8" s="39"/>
    </row>
    <row r="9" spans="1:8" x14ac:dyDescent="0.25">
      <c r="A9" s="52"/>
      <c r="B9" s="61" t="s">
        <v>14</v>
      </c>
      <c r="C9" s="46"/>
      <c r="D9" s="12"/>
    </row>
    <row r="10" spans="1:8" x14ac:dyDescent="0.25">
      <c r="A10" s="53">
        <v>1</v>
      </c>
      <c r="B10" s="54" t="s">
        <v>112</v>
      </c>
      <c r="C10" s="55">
        <v>54131.4</v>
      </c>
      <c r="D10" s="42"/>
    </row>
    <row r="11" spans="1:8" x14ac:dyDescent="0.25">
      <c r="A11" s="46">
        <v>2</v>
      </c>
      <c r="B11" s="44" t="s">
        <v>113</v>
      </c>
      <c r="C11" s="46">
        <v>3200</v>
      </c>
      <c r="D11" s="12"/>
    </row>
    <row r="12" spans="1:8" x14ac:dyDescent="0.25">
      <c r="A12" s="46"/>
      <c r="B12" s="56"/>
      <c r="C12" s="56"/>
      <c r="D12" s="12"/>
    </row>
    <row r="13" spans="1:8" x14ac:dyDescent="0.25">
      <c r="A13" s="47"/>
      <c r="B13" s="45" t="s">
        <v>13</v>
      </c>
      <c r="C13" s="45"/>
      <c r="D13" s="3"/>
    </row>
    <row r="14" spans="1:8" x14ac:dyDescent="0.25">
      <c r="A14" s="44">
        <v>1</v>
      </c>
      <c r="B14" s="44" t="s">
        <v>106</v>
      </c>
      <c r="C14" s="44">
        <v>1788.6</v>
      </c>
      <c r="D14" s="3"/>
    </row>
    <row r="15" spans="1:8" x14ac:dyDescent="0.25">
      <c r="A15" s="46"/>
      <c r="B15" s="46"/>
      <c r="C15" s="46"/>
      <c r="D15" s="12"/>
    </row>
    <row r="16" spans="1:8" x14ac:dyDescent="0.25">
      <c r="A16" s="46"/>
      <c r="B16" s="57"/>
      <c r="C16" s="46"/>
      <c r="D16" s="13"/>
    </row>
    <row r="17" spans="1:4" x14ac:dyDescent="0.25">
      <c r="A17" s="46"/>
      <c r="B17" s="46"/>
      <c r="C17" s="46"/>
      <c r="D17" s="13"/>
    </row>
    <row r="18" spans="1:4" x14ac:dyDescent="0.25">
      <c r="A18" s="46"/>
      <c r="B18" s="46"/>
      <c r="C18" s="46"/>
      <c r="D18" s="12"/>
    </row>
    <row r="19" spans="1:4" x14ac:dyDescent="0.25">
      <c r="A19" s="46"/>
      <c r="B19" s="46"/>
      <c r="C19" s="46"/>
      <c r="D19" s="13"/>
    </row>
    <row r="20" spans="1:4" x14ac:dyDescent="0.25">
      <c r="A20" s="46"/>
      <c r="B20" s="44"/>
      <c r="C20" s="46"/>
      <c r="D20" s="12"/>
    </row>
    <row r="21" spans="1:4" x14ac:dyDescent="0.25">
      <c r="A21" s="46"/>
      <c r="B21" s="44"/>
      <c r="C21" s="46"/>
      <c r="D21" s="13"/>
    </row>
    <row r="22" spans="1:4" x14ac:dyDescent="0.25">
      <c r="A22" s="46"/>
      <c r="B22" s="56"/>
      <c r="C22" s="56"/>
      <c r="D22" s="12"/>
    </row>
    <row r="23" spans="1:4" x14ac:dyDescent="0.25">
      <c r="A23" s="46"/>
      <c r="B23" s="56"/>
      <c r="C23" s="46"/>
      <c r="D23" s="13"/>
    </row>
    <row r="24" spans="1:4" x14ac:dyDescent="0.25">
      <c r="A24" s="46"/>
      <c r="B24" s="44"/>
      <c r="C24" s="46"/>
      <c r="D24" s="13"/>
    </row>
    <row r="25" spans="1:4" x14ac:dyDescent="0.25">
      <c r="A25" s="46"/>
      <c r="B25" s="44"/>
      <c r="C25" s="46"/>
      <c r="D25" s="12"/>
    </row>
    <row r="26" spans="1:4" x14ac:dyDescent="0.25">
      <c r="A26" s="46"/>
      <c r="B26" s="56"/>
      <c r="C26" s="56"/>
      <c r="D26" s="12"/>
    </row>
    <row r="27" spans="1:4" x14ac:dyDescent="0.25">
      <c r="A27" s="46"/>
      <c r="B27" s="46"/>
      <c r="C27" s="46"/>
      <c r="D27" s="13"/>
    </row>
    <row r="28" spans="1:4" x14ac:dyDescent="0.25">
      <c r="A28" s="46"/>
      <c r="B28" s="56"/>
      <c r="C28" s="56"/>
      <c r="D28" s="12"/>
    </row>
    <row r="29" spans="1:4" x14ac:dyDescent="0.25">
      <c r="A29" s="46"/>
      <c r="B29" s="56"/>
      <c r="C29" s="46"/>
      <c r="D29" s="13"/>
    </row>
    <row r="30" spans="1:4" x14ac:dyDescent="0.25">
      <c r="A30" s="46"/>
      <c r="B30" s="46"/>
      <c r="C30" s="46"/>
      <c r="D30" s="13"/>
    </row>
    <row r="31" spans="1:4" x14ac:dyDescent="0.25">
      <c r="A31" s="46"/>
      <c r="B31" s="56"/>
      <c r="C31" s="56"/>
      <c r="D31" s="12"/>
    </row>
    <row r="32" spans="1:4" x14ac:dyDescent="0.25">
      <c r="A32" s="58"/>
      <c r="B32" s="58"/>
      <c r="C32" s="58"/>
    </row>
    <row r="33" spans="1:3" x14ac:dyDescent="0.25">
      <c r="A33" s="58"/>
      <c r="B33" s="58"/>
      <c r="C33" s="58"/>
    </row>
    <row r="34" spans="1:3" x14ac:dyDescent="0.25">
      <c r="A34" s="58"/>
      <c r="B34" s="58"/>
      <c r="C34" s="58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1"/>
  <sheetViews>
    <sheetView tabSelected="1" topLeftCell="A25" workbookViewId="0">
      <selection activeCell="B50" sqref="B50"/>
    </sheetView>
  </sheetViews>
  <sheetFormatPr defaultRowHeight="15" x14ac:dyDescent="0.25"/>
  <cols>
    <col min="1" max="1" width="4.28515625" customWidth="1"/>
    <col min="2" max="2" width="47.28515625" customWidth="1"/>
    <col min="3" max="3" width="10.7109375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67" t="s">
        <v>65</v>
      </c>
      <c r="C1" s="67"/>
      <c r="D1" s="67"/>
      <c r="E1" s="6"/>
      <c r="F1" s="6"/>
      <c r="G1" s="6"/>
    </row>
    <row r="2" spans="1:15" ht="15.95" customHeight="1" x14ac:dyDescent="0.25">
      <c r="A2" s="1"/>
      <c r="B2" s="2" t="s">
        <v>51</v>
      </c>
      <c r="C2" s="25"/>
      <c r="D2" s="25"/>
      <c r="E2" s="1"/>
      <c r="F2" s="1"/>
      <c r="G2" s="1"/>
    </row>
    <row r="3" spans="1:15" ht="15.95" customHeight="1" x14ac:dyDescent="0.25">
      <c r="A3" s="1"/>
      <c r="B3" s="67" t="s">
        <v>6</v>
      </c>
      <c r="C3" s="67"/>
      <c r="D3" s="67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7"/>
      <c r="B5" s="3" t="s">
        <v>2</v>
      </c>
      <c r="C5" s="7"/>
      <c r="D5" s="7"/>
      <c r="E5" s="1"/>
      <c r="F5" s="1"/>
      <c r="G5" s="1"/>
    </row>
    <row r="6" spans="1:15" s="1" customFormat="1" x14ac:dyDescent="0.25">
      <c r="A6" s="44">
        <v>1</v>
      </c>
      <c r="B6" s="44" t="s">
        <v>59</v>
      </c>
      <c r="C6" s="44">
        <v>3204</v>
      </c>
      <c r="D6" s="3"/>
      <c r="H6"/>
      <c r="I6"/>
      <c r="J6"/>
      <c r="K6"/>
      <c r="L6"/>
      <c r="M6"/>
      <c r="N6"/>
      <c r="O6"/>
    </row>
    <row r="7" spans="1:15" s="1" customFormat="1" x14ac:dyDescent="0.25">
      <c r="A7" s="44">
        <v>2</v>
      </c>
      <c r="B7" s="44" t="s">
        <v>63</v>
      </c>
      <c r="C7" s="44">
        <v>3520</v>
      </c>
      <c r="D7" s="11"/>
      <c r="H7"/>
      <c r="I7"/>
      <c r="J7"/>
      <c r="K7"/>
      <c r="L7"/>
      <c r="M7"/>
      <c r="N7"/>
      <c r="O7"/>
    </row>
    <row r="8" spans="1:15" s="1" customFormat="1" x14ac:dyDescent="0.25">
      <c r="A8" s="44"/>
      <c r="B8" s="45" t="s">
        <v>62</v>
      </c>
      <c r="C8" s="45">
        <f>SUM(C6:C7)</f>
        <v>6724</v>
      </c>
      <c r="D8" s="3">
        <f>C8</f>
        <v>6724</v>
      </c>
      <c r="H8"/>
      <c r="I8"/>
      <c r="J8"/>
      <c r="K8"/>
      <c r="L8"/>
      <c r="M8"/>
      <c r="N8"/>
      <c r="O8"/>
    </row>
    <row r="9" spans="1:15" s="4" customFormat="1" x14ac:dyDescent="0.25">
      <c r="A9" s="7"/>
      <c r="B9" s="3" t="s">
        <v>5</v>
      </c>
      <c r="C9" s="7"/>
      <c r="D9" s="7"/>
      <c r="H9"/>
      <c r="I9"/>
      <c r="J9"/>
      <c r="K9"/>
      <c r="L9"/>
      <c r="M9"/>
      <c r="N9"/>
      <c r="O9"/>
    </row>
    <row r="10" spans="1:15" s="4" customFormat="1" x14ac:dyDescent="0.25">
      <c r="A10" s="44">
        <v>1</v>
      </c>
      <c r="B10" s="44" t="s">
        <v>59</v>
      </c>
      <c r="C10" s="44">
        <v>3204</v>
      </c>
      <c r="D10" s="3"/>
      <c r="H10"/>
      <c r="I10"/>
      <c r="J10"/>
      <c r="K10"/>
      <c r="L10"/>
      <c r="M10"/>
      <c r="N10"/>
      <c r="O10"/>
    </row>
    <row r="11" spans="1:15" s="1" customFormat="1" ht="15" customHeight="1" x14ac:dyDescent="0.25">
      <c r="A11" s="44">
        <v>2</v>
      </c>
      <c r="B11" s="44" t="s">
        <v>63</v>
      </c>
      <c r="C11" s="44">
        <v>3520</v>
      </c>
      <c r="D11" s="11"/>
      <c r="H11"/>
      <c r="I11"/>
      <c r="J11"/>
      <c r="K11"/>
      <c r="L11"/>
      <c r="M11"/>
      <c r="N11"/>
      <c r="O11"/>
    </row>
    <row r="12" spans="1:15" s="1" customFormat="1" ht="30" x14ac:dyDescent="0.25">
      <c r="A12" s="44">
        <v>3</v>
      </c>
      <c r="B12" s="44" t="s">
        <v>72</v>
      </c>
      <c r="C12" s="44">
        <v>10764.5</v>
      </c>
      <c r="D12" s="11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44"/>
      <c r="B13" s="45" t="s">
        <v>71</v>
      </c>
      <c r="C13" s="45">
        <f>SUM(C10:C12)</f>
        <v>17488.5</v>
      </c>
      <c r="D13" s="3">
        <f>C13+D8</f>
        <v>24212.5</v>
      </c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7"/>
      <c r="B14" s="3" t="s">
        <v>3</v>
      </c>
      <c r="C14" s="7"/>
      <c r="D14" s="7"/>
      <c r="H14"/>
      <c r="I14"/>
      <c r="J14"/>
      <c r="K14"/>
      <c r="L14"/>
      <c r="M14"/>
      <c r="N14"/>
      <c r="O14"/>
    </row>
    <row r="15" spans="1:15" s="1" customFormat="1" x14ac:dyDescent="0.25">
      <c r="A15" s="44">
        <v>1</v>
      </c>
      <c r="B15" s="44" t="s">
        <v>59</v>
      </c>
      <c r="C15" s="44">
        <v>3204</v>
      </c>
      <c r="D15" s="3"/>
      <c r="H15"/>
      <c r="I15"/>
      <c r="J15"/>
      <c r="K15"/>
      <c r="L15"/>
      <c r="M15"/>
      <c r="N15"/>
      <c r="O15"/>
    </row>
    <row r="16" spans="1:15" s="1" customFormat="1" x14ac:dyDescent="0.25">
      <c r="A16" s="44">
        <v>2</v>
      </c>
      <c r="B16" s="44" t="s">
        <v>63</v>
      </c>
      <c r="C16" s="44">
        <v>3520</v>
      </c>
      <c r="D16" s="11"/>
      <c r="H16"/>
      <c r="I16"/>
      <c r="J16"/>
      <c r="K16"/>
      <c r="L16"/>
      <c r="M16"/>
      <c r="N16"/>
      <c r="O16"/>
    </row>
    <row r="17" spans="1:15" s="1" customFormat="1" ht="30" x14ac:dyDescent="0.25">
      <c r="A17" s="44">
        <v>3</v>
      </c>
      <c r="B17" s="44" t="s">
        <v>78</v>
      </c>
      <c r="C17" s="44">
        <v>195.5</v>
      </c>
      <c r="D17" s="3"/>
      <c r="H17"/>
      <c r="I17"/>
      <c r="J17"/>
      <c r="K17"/>
      <c r="L17"/>
      <c r="M17"/>
      <c r="N17"/>
      <c r="O17"/>
    </row>
    <row r="18" spans="1:15" s="4" customFormat="1" x14ac:dyDescent="0.25">
      <c r="A18" s="44"/>
      <c r="B18" s="45" t="s">
        <v>77</v>
      </c>
      <c r="C18" s="45">
        <f>SUM(C15:C17)</f>
        <v>6919.5</v>
      </c>
      <c r="D18" s="3">
        <f>C18+D13</f>
        <v>31132</v>
      </c>
      <c r="H18"/>
      <c r="I18"/>
      <c r="J18"/>
      <c r="K18"/>
      <c r="L18"/>
      <c r="M18"/>
      <c r="N18"/>
      <c r="O18"/>
    </row>
    <row r="19" spans="1:15" s="4" customFormat="1" x14ac:dyDescent="0.25">
      <c r="A19" s="7"/>
      <c r="B19" s="3" t="s">
        <v>7</v>
      </c>
      <c r="C19" s="7"/>
      <c r="D19" s="7"/>
      <c r="H19"/>
      <c r="I19"/>
      <c r="J19"/>
      <c r="K19"/>
      <c r="L19"/>
      <c r="M19"/>
      <c r="N19"/>
      <c r="O19"/>
    </row>
    <row r="20" spans="1:15" s="4" customFormat="1" x14ac:dyDescent="0.25">
      <c r="A20" s="44">
        <v>1</v>
      </c>
      <c r="B20" s="44" t="s">
        <v>59</v>
      </c>
      <c r="C20" s="44">
        <v>3204</v>
      </c>
      <c r="D20" s="3"/>
      <c r="H20"/>
      <c r="I20"/>
      <c r="J20"/>
      <c r="K20"/>
      <c r="L20"/>
      <c r="M20"/>
      <c r="N20"/>
      <c r="O20"/>
    </row>
    <row r="21" spans="1:15" s="4" customFormat="1" x14ac:dyDescent="0.25">
      <c r="A21" s="44">
        <v>2</v>
      </c>
      <c r="B21" s="44" t="s">
        <v>63</v>
      </c>
      <c r="C21" s="44">
        <v>3520</v>
      </c>
      <c r="D21" s="11"/>
      <c r="H21"/>
      <c r="I21"/>
      <c r="J21"/>
      <c r="K21"/>
      <c r="L21"/>
      <c r="M21"/>
      <c r="N21"/>
      <c r="O21"/>
    </row>
    <row r="22" spans="1:15" s="1" customFormat="1" ht="30" x14ac:dyDescent="0.25">
      <c r="A22" s="44">
        <v>3</v>
      </c>
      <c r="B22" s="44" t="s">
        <v>81</v>
      </c>
      <c r="C22" s="44">
        <v>1631.2</v>
      </c>
      <c r="D22" s="3"/>
      <c r="H22"/>
      <c r="I22"/>
      <c r="J22"/>
      <c r="K22"/>
      <c r="L22"/>
      <c r="M22"/>
      <c r="N22"/>
      <c r="O22"/>
    </row>
    <row r="23" spans="1:15" s="1" customFormat="1" x14ac:dyDescent="0.25">
      <c r="A23" s="44"/>
      <c r="B23" s="44" t="s">
        <v>80</v>
      </c>
      <c r="C23" s="45">
        <f>SUM(C20:C22)</f>
        <v>8355.2000000000007</v>
      </c>
      <c r="D23" s="3">
        <f>C23+D18</f>
        <v>39487.199999999997</v>
      </c>
      <c r="H23"/>
      <c r="I23"/>
      <c r="J23"/>
      <c r="K23"/>
      <c r="L23"/>
      <c r="M23"/>
      <c r="N23"/>
      <c r="O23"/>
    </row>
    <row r="24" spans="1:15" s="1" customFormat="1" x14ac:dyDescent="0.25">
      <c r="A24" s="7"/>
      <c r="B24" s="3" t="s">
        <v>8</v>
      </c>
      <c r="C24" s="7"/>
      <c r="D24" s="7"/>
      <c r="H24"/>
      <c r="I24"/>
      <c r="J24"/>
      <c r="K24"/>
      <c r="L24"/>
      <c r="M24"/>
      <c r="N24"/>
      <c r="O24"/>
    </row>
    <row r="25" spans="1:15" s="1" customFormat="1" x14ac:dyDescent="0.25">
      <c r="A25" s="44">
        <v>1</v>
      </c>
      <c r="B25" s="44" t="s">
        <v>59</v>
      </c>
      <c r="C25" s="44">
        <v>3204</v>
      </c>
      <c r="D25" s="3"/>
      <c r="H25"/>
      <c r="I25"/>
      <c r="J25"/>
      <c r="K25"/>
      <c r="L25"/>
      <c r="M25"/>
      <c r="N25"/>
      <c r="O25"/>
    </row>
    <row r="26" spans="1:15" s="4" customFormat="1" x14ac:dyDescent="0.25">
      <c r="A26" s="44">
        <v>2</v>
      </c>
      <c r="B26" s="44" t="s">
        <v>63</v>
      </c>
      <c r="C26" s="44">
        <v>3520</v>
      </c>
      <c r="D26" s="11"/>
      <c r="H26"/>
      <c r="I26"/>
      <c r="J26"/>
      <c r="K26"/>
      <c r="L26"/>
      <c r="M26"/>
      <c r="N26"/>
      <c r="O26"/>
    </row>
    <row r="27" spans="1:15" s="1" customFormat="1" x14ac:dyDescent="0.25">
      <c r="A27" s="44"/>
      <c r="B27" s="45" t="s">
        <v>85</v>
      </c>
      <c r="C27" s="45">
        <f>SUM(C25:C26)</f>
        <v>6724</v>
      </c>
      <c r="D27" s="3">
        <f>C27+D23</f>
        <v>46211.199999999997</v>
      </c>
      <c r="H27"/>
      <c r="I27"/>
      <c r="J27"/>
      <c r="K27"/>
      <c r="L27"/>
      <c r="M27"/>
      <c r="N27"/>
      <c r="O27"/>
    </row>
    <row r="28" spans="1:15" s="1" customFormat="1" x14ac:dyDescent="0.25">
      <c r="A28" s="7"/>
      <c r="B28" s="3" t="s">
        <v>9</v>
      </c>
      <c r="C28" s="7"/>
      <c r="D28" s="7"/>
      <c r="H28"/>
      <c r="I28"/>
      <c r="J28"/>
      <c r="K28"/>
      <c r="L28"/>
      <c r="M28"/>
      <c r="N28"/>
      <c r="O28"/>
    </row>
    <row r="29" spans="1:15" s="1" customFormat="1" x14ac:dyDescent="0.25">
      <c r="A29" s="44">
        <v>1</v>
      </c>
      <c r="B29" s="44" t="s">
        <v>59</v>
      </c>
      <c r="C29" s="44">
        <v>3204</v>
      </c>
      <c r="D29" s="3"/>
      <c r="H29"/>
      <c r="I29"/>
      <c r="J29"/>
      <c r="K29"/>
      <c r="L29"/>
      <c r="M29"/>
      <c r="N29"/>
      <c r="O29"/>
    </row>
    <row r="30" spans="1:15" s="1" customFormat="1" x14ac:dyDescent="0.25">
      <c r="A30" s="44">
        <v>2</v>
      </c>
      <c r="B30" s="44" t="s">
        <v>63</v>
      </c>
      <c r="C30" s="44">
        <v>3520</v>
      </c>
      <c r="D30" s="11"/>
      <c r="H30"/>
      <c r="I30"/>
      <c r="J30"/>
      <c r="K30"/>
      <c r="L30"/>
      <c r="M30"/>
      <c r="N30"/>
      <c r="O30"/>
    </row>
    <row r="31" spans="1:15" s="1" customFormat="1" x14ac:dyDescent="0.25">
      <c r="A31" s="44"/>
      <c r="B31" s="45" t="s">
        <v>90</v>
      </c>
      <c r="C31" s="45">
        <f>SUM(C29:C30)</f>
        <v>6724</v>
      </c>
      <c r="D31" s="3">
        <f>C31+D27</f>
        <v>52935.199999999997</v>
      </c>
      <c r="H31"/>
      <c r="I31"/>
      <c r="J31"/>
      <c r="K31"/>
      <c r="L31"/>
      <c r="M31"/>
      <c r="N31"/>
      <c r="O31"/>
    </row>
    <row r="32" spans="1:15" s="1" customFormat="1" x14ac:dyDescent="0.25">
      <c r="A32" s="7"/>
      <c r="B32" s="3" t="s">
        <v>10</v>
      </c>
      <c r="C32" s="7"/>
      <c r="D32" s="7"/>
      <c r="H32"/>
      <c r="I32"/>
      <c r="J32"/>
      <c r="K32"/>
      <c r="L32"/>
      <c r="M32"/>
      <c r="N32"/>
      <c r="O32"/>
    </row>
    <row r="33" spans="1:15" s="1" customFormat="1" x14ac:dyDescent="0.25">
      <c r="A33" s="44">
        <v>1</v>
      </c>
      <c r="B33" s="44" t="s">
        <v>59</v>
      </c>
      <c r="C33" s="44">
        <v>3204</v>
      </c>
      <c r="D33" s="3"/>
      <c r="H33"/>
      <c r="I33"/>
      <c r="J33"/>
      <c r="K33"/>
      <c r="L33"/>
      <c r="M33"/>
      <c r="N33"/>
      <c r="O33"/>
    </row>
    <row r="34" spans="1:15" s="1" customFormat="1" x14ac:dyDescent="0.25">
      <c r="A34" s="44">
        <v>2</v>
      </c>
      <c r="B34" s="44" t="s">
        <v>63</v>
      </c>
      <c r="C34" s="44">
        <v>3520</v>
      </c>
      <c r="D34" s="11"/>
    </row>
    <row r="35" spans="1:15" x14ac:dyDescent="0.25">
      <c r="A35" s="44"/>
      <c r="B35" s="45" t="s">
        <v>90</v>
      </c>
      <c r="C35" s="45">
        <f>SUM(C33:C34)</f>
        <v>6724</v>
      </c>
      <c r="D35" s="3">
        <f>C35+D31</f>
        <v>59659.199999999997</v>
      </c>
    </row>
    <row r="36" spans="1:15" x14ac:dyDescent="0.25">
      <c r="A36" s="7"/>
      <c r="B36" s="3" t="s">
        <v>11</v>
      </c>
      <c r="C36" s="7"/>
      <c r="D36" s="7"/>
    </row>
    <row r="37" spans="1:15" x14ac:dyDescent="0.25">
      <c r="A37" s="44">
        <v>1</v>
      </c>
      <c r="B37" s="44" t="s">
        <v>59</v>
      </c>
      <c r="C37" s="44">
        <v>3204</v>
      </c>
      <c r="D37" s="3"/>
    </row>
    <row r="38" spans="1:15" x14ac:dyDescent="0.25">
      <c r="A38" s="44">
        <v>2</v>
      </c>
      <c r="B38" s="44" t="s">
        <v>63</v>
      </c>
      <c r="C38" s="44">
        <v>3520</v>
      </c>
      <c r="D38" s="11"/>
    </row>
    <row r="39" spans="1:15" x14ac:dyDescent="0.25">
      <c r="A39" s="44">
        <v>3</v>
      </c>
      <c r="B39" s="44" t="s">
        <v>101</v>
      </c>
      <c r="C39" s="44">
        <v>2605</v>
      </c>
      <c r="D39" s="3"/>
    </row>
    <row r="40" spans="1:15" x14ac:dyDescent="0.25">
      <c r="A40" s="44">
        <v>4</v>
      </c>
      <c r="B40" s="44" t="s">
        <v>102</v>
      </c>
      <c r="C40" s="44">
        <v>4000</v>
      </c>
      <c r="D40" s="11"/>
    </row>
    <row r="41" spans="1:15" x14ac:dyDescent="0.25">
      <c r="A41" s="46"/>
      <c r="B41" s="45" t="s">
        <v>100</v>
      </c>
      <c r="C41" s="45">
        <f>SUM(C37:C40)</f>
        <v>13329</v>
      </c>
      <c r="D41" s="12">
        <f>C41+D35</f>
        <v>72988.2</v>
      </c>
    </row>
    <row r="42" spans="1:15" x14ac:dyDescent="0.25">
      <c r="A42" s="7"/>
      <c r="B42" s="3" t="s">
        <v>12</v>
      </c>
      <c r="C42" s="7"/>
      <c r="D42" s="7"/>
    </row>
    <row r="43" spans="1:15" x14ac:dyDescent="0.25">
      <c r="A43" s="44">
        <v>1</v>
      </c>
      <c r="B43" s="44" t="s">
        <v>59</v>
      </c>
      <c r="C43" s="44">
        <v>3204</v>
      </c>
      <c r="D43" s="3"/>
    </row>
    <row r="44" spans="1:15" ht="15" customHeight="1" x14ac:dyDescent="0.25">
      <c r="A44" s="44">
        <v>2</v>
      </c>
      <c r="B44" s="44" t="s">
        <v>63</v>
      </c>
      <c r="C44" s="44">
        <v>3520</v>
      </c>
      <c r="D44" s="11"/>
    </row>
    <row r="45" spans="1:15" ht="15" customHeight="1" x14ac:dyDescent="0.25">
      <c r="A45" s="44"/>
      <c r="B45" s="45" t="s">
        <v>104</v>
      </c>
      <c r="C45" s="45">
        <f>SUM(C43:C44)</f>
        <v>6724</v>
      </c>
      <c r="D45" s="3">
        <f>C45+D41</f>
        <v>79712.2</v>
      </c>
    </row>
    <row r="46" spans="1:15" x14ac:dyDescent="0.25">
      <c r="A46" s="7"/>
      <c r="B46" s="3" t="s">
        <v>13</v>
      </c>
      <c r="C46" s="7"/>
      <c r="D46" s="7"/>
    </row>
    <row r="47" spans="1:15" x14ac:dyDescent="0.25">
      <c r="A47" s="44">
        <v>1</v>
      </c>
      <c r="B47" s="44" t="s">
        <v>59</v>
      </c>
      <c r="C47" s="44">
        <v>3204</v>
      </c>
      <c r="D47" s="3"/>
    </row>
    <row r="48" spans="1:15" x14ac:dyDescent="0.25">
      <c r="A48" s="44">
        <v>2</v>
      </c>
      <c r="B48" s="44" t="s">
        <v>63</v>
      </c>
      <c r="C48" s="44">
        <v>3520</v>
      </c>
      <c r="D48" s="11"/>
    </row>
    <row r="49" spans="1:4" ht="30" x14ac:dyDescent="0.25">
      <c r="A49" s="13">
        <v>3</v>
      </c>
      <c r="B49" s="11" t="s">
        <v>118</v>
      </c>
      <c r="C49" s="11">
        <v>2002.1</v>
      </c>
      <c r="D49" s="12"/>
    </row>
    <row r="50" spans="1:4" x14ac:dyDescent="0.25">
      <c r="A50" s="44"/>
      <c r="B50" s="45" t="s">
        <v>105</v>
      </c>
      <c r="C50" s="45">
        <f>SUM(C47:C49)</f>
        <v>8726.1</v>
      </c>
      <c r="D50" s="3">
        <f>C50+D45</f>
        <v>88438.3</v>
      </c>
    </row>
    <row r="51" spans="1:4" x14ac:dyDescent="0.25">
      <c r="A51" s="7"/>
      <c r="B51" s="3" t="s">
        <v>14</v>
      </c>
      <c r="C51" s="7"/>
      <c r="D51" s="7"/>
    </row>
    <row r="52" spans="1:4" x14ac:dyDescent="0.25">
      <c r="A52" s="44">
        <v>1</v>
      </c>
      <c r="B52" s="44" t="s">
        <v>59</v>
      </c>
      <c r="C52" s="44">
        <v>3204</v>
      </c>
      <c r="D52" s="3"/>
    </row>
    <row r="53" spans="1:4" x14ac:dyDescent="0.25">
      <c r="A53" s="44">
        <v>2</v>
      </c>
      <c r="B53" s="44" t="s">
        <v>63</v>
      </c>
      <c r="C53" s="44">
        <v>3520</v>
      </c>
      <c r="D53" s="11"/>
    </row>
    <row r="54" spans="1:4" x14ac:dyDescent="0.25">
      <c r="A54" s="44"/>
      <c r="B54" s="45" t="s">
        <v>108</v>
      </c>
      <c r="C54" s="45">
        <f>SUM(C52:C53)</f>
        <v>6724</v>
      </c>
      <c r="D54" s="3">
        <f>C54+D50</f>
        <v>95162.3</v>
      </c>
    </row>
    <row r="55" spans="1:4" x14ac:dyDescent="0.25">
      <c r="A55" s="7"/>
      <c r="B55" s="3" t="s">
        <v>15</v>
      </c>
      <c r="C55" s="7"/>
      <c r="D55" s="7"/>
    </row>
    <row r="56" spans="1:4" x14ac:dyDescent="0.25">
      <c r="A56" s="44">
        <v>1</v>
      </c>
      <c r="B56" s="44" t="s">
        <v>59</v>
      </c>
      <c r="C56" s="44">
        <v>3204</v>
      </c>
      <c r="D56" s="3"/>
    </row>
    <row r="57" spans="1:4" x14ac:dyDescent="0.25">
      <c r="A57" s="44">
        <v>2</v>
      </c>
      <c r="B57" s="44" t="s">
        <v>63</v>
      </c>
      <c r="C57" s="44">
        <v>3520</v>
      </c>
      <c r="D57" s="11"/>
    </row>
    <row r="58" spans="1:4" x14ac:dyDescent="0.25">
      <c r="A58" s="13">
        <v>3</v>
      </c>
      <c r="B58" s="11" t="s">
        <v>116</v>
      </c>
      <c r="C58" s="13">
        <v>127.5</v>
      </c>
      <c r="D58" s="12"/>
    </row>
    <row r="59" spans="1:4" ht="30" x14ac:dyDescent="0.25">
      <c r="A59" s="44">
        <v>4</v>
      </c>
      <c r="B59" s="44" t="s">
        <v>117</v>
      </c>
      <c r="C59" s="44">
        <v>835.6</v>
      </c>
      <c r="D59" s="3"/>
    </row>
    <row r="60" spans="1:4" x14ac:dyDescent="0.25">
      <c r="A60" s="44"/>
      <c r="B60" s="45" t="s">
        <v>115</v>
      </c>
      <c r="C60" s="45">
        <f>SUM(C56:C59)</f>
        <v>7687.1</v>
      </c>
      <c r="D60" s="3">
        <f>C60+D54</f>
        <v>102849.40000000001</v>
      </c>
    </row>
    <row r="61" spans="1:4" x14ac:dyDescent="0.25">
      <c r="A61" s="44"/>
      <c r="B61" s="45"/>
      <c r="C61" s="44"/>
      <c r="D61" s="3"/>
    </row>
    <row r="62" spans="1:4" x14ac:dyDescent="0.25">
      <c r="A62" s="44"/>
      <c r="B62" s="45"/>
      <c r="C62" s="44"/>
      <c r="D62" s="3"/>
    </row>
    <row r="63" spans="1:4" x14ac:dyDescent="0.25">
      <c r="A63" s="44"/>
      <c r="B63" s="45"/>
      <c r="C63" s="44"/>
      <c r="D63" s="3"/>
    </row>
    <row r="64" spans="1:4" x14ac:dyDescent="0.25">
      <c r="A64" s="44"/>
      <c r="B64" s="44"/>
      <c r="C64" s="44"/>
      <c r="D64" s="3"/>
    </row>
    <row r="65" spans="1:4" x14ac:dyDescent="0.25">
      <c r="A65" s="44"/>
      <c r="B65" s="44"/>
      <c r="C65" s="44"/>
      <c r="D65" s="3"/>
    </row>
    <row r="66" spans="1:4" x14ac:dyDescent="0.25">
      <c r="A66" s="44"/>
      <c r="B66" s="44"/>
      <c r="C66" s="44"/>
      <c r="D66" s="3"/>
    </row>
    <row r="67" spans="1:4" x14ac:dyDescent="0.25">
      <c r="A67" s="44"/>
      <c r="B67" s="44"/>
      <c r="C67" s="44"/>
      <c r="D67" s="3"/>
    </row>
    <row r="68" spans="1:4" x14ac:dyDescent="0.25">
      <c r="A68" s="44"/>
      <c r="B68" s="44"/>
      <c r="C68" s="44"/>
      <c r="D68" s="11"/>
    </row>
    <row r="69" spans="1:4" x14ac:dyDescent="0.25">
      <c r="A69" s="13"/>
      <c r="B69" s="3"/>
      <c r="C69" s="12"/>
      <c r="D69" s="12"/>
    </row>
    <row r="70" spans="1:4" x14ac:dyDescent="0.25">
      <c r="A70" s="13"/>
      <c r="B70" s="11"/>
      <c r="C70" s="13"/>
      <c r="D70" s="12"/>
    </row>
    <row r="71" spans="1:4" x14ac:dyDescent="0.25">
      <c r="A71" s="13"/>
      <c r="B71" s="3"/>
      <c r="C71" s="12"/>
      <c r="D71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9"/>
  <sheetViews>
    <sheetView topLeftCell="A2" workbookViewId="0">
      <selection activeCell="E32" sqref="E31:E32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7" t="s">
        <v>65</v>
      </c>
      <c r="C1" s="67"/>
      <c r="D1" s="67"/>
    </row>
    <row r="2" spans="1:4" ht="15.75" x14ac:dyDescent="0.25">
      <c r="A2" s="1"/>
      <c r="B2" s="2" t="s">
        <v>51</v>
      </c>
      <c r="C2" s="25"/>
      <c r="D2" s="25"/>
    </row>
    <row r="3" spans="1:4" ht="15.75" x14ac:dyDescent="0.25">
      <c r="A3" s="1"/>
      <c r="B3" s="67" t="s">
        <v>34</v>
      </c>
      <c r="C3" s="67"/>
      <c r="D3" s="67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47"/>
      <c r="B5" s="45" t="s">
        <v>3</v>
      </c>
      <c r="C5" s="47"/>
      <c r="D5" s="7"/>
    </row>
    <row r="6" spans="1:4" x14ac:dyDescent="0.25">
      <c r="A6" s="47">
        <v>1</v>
      </c>
      <c r="B6" s="44" t="s">
        <v>79</v>
      </c>
      <c r="C6" s="50">
        <v>1194.8</v>
      </c>
      <c r="D6" s="3">
        <f>C6</f>
        <v>1194.8</v>
      </c>
    </row>
    <row r="7" spans="1:4" x14ac:dyDescent="0.25">
      <c r="A7" s="47"/>
      <c r="B7" s="45" t="s">
        <v>7</v>
      </c>
      <c r="C7" s="48"/>
      <c r="D7" s="9"/>
    </row>
    <row r="8" spans="1:4" x14ac:dyDescent="0.25">
      <c r="A8" s="47">
        <v>1</v>
      </c>
      <c r="B8" s="44" t="s">
        <v>82</v>
      </c>
      <c r="C8" s="50">
        <v>1175.8599999999999</v>
      </c>
      <c r="D8" s="9">
        <f>C8+D6</f>
        <v>2370.66</v>
      </c>
    </row>
    <row r="9" spans="1:4" x14ac:dyDescent="0.25">
      <c r="A9" s="44"/>
      <c r="B9" s="45" t="s">
        <v>8</v>
      </c>
      <c r="C9" s="44"/>
      <c r="D9" s="3"/>
    </row>
    <row r="10" spans="1:4" ht="30" x14ac:dyDescent="0.25">
      <c r="A10" s="47">
        <v>1</v>
      </c>
      <c r="B10" s="44" t="s">
        <v>86</v>
      </c>
      <c r="C10" s="44">
        <v>1589.6</v>
      </c>
      <c r="D10" s="3">
        <f>C10+D8</f>
        <v>3960.2599999999998</v>
      </c>
    </row>
    <row r="11" spans="1:4" x14ac:dyDescent="0.25">
      <c r="A11" s="47"/>
      <c r="B11" s="45" t="s">
        <v>14</v>
      </c>
      <c r="C11" s="45"/>
      <c r="D11" s="3"/>
    </row>
    <row r="12" spans="1:4" x14ac:dyDescent="0.25">
      <c r="A12" s="44">
        <v>1</v>
      </c>
      <c r="B12" s="44" t="s">
        <v>109</v>
      </c>
      <c r="C12" s="44">
        <v>561.79999999999995</v>
      </c>
      <c r="D12" s="3"/>
    </row>
    <row r="13" spans="1:4" ht="30" x14ac:dyDescent="0.25">
      <c r="A13" s="44">
        <v>2</v>
      </c>
      <c r="B13" s="44" t="s">
        <v>110</v>
      </c>
      <c r="C13" s="44">
        <v>1117</v>
      </c>
      <c r="D13" s="3"/>
    </row>
    <row r="14" spans="1:4" x14ac:dyDescent="0.25">
      <c r="A14" s="44">
        <v>3</v>
      </c>
      <c r="B14" s="44" t="s">
        <v>111</v>
      </c>
      <c r="C14" s="44">
        <v>558.54999999999995</v>
      </c>
      <c r="D14" s="3"/>
    </row>
    <row r="15" spans="1:4" x14ac:dyDescent="0.25">
      <c r="A15" s="44"/>
      <c r="B15" s="45" t="s">
        <v>108</v>
      </c>
      <c r="C15" s="45">
        <f>SUM(C12:C14)</f>
        <v>2237.35</v>
      </c>
      <c r="D15" s="3">
        <f>C15+D10</f>
        <v>6197.61</v>
      </c>
    </row>
    <row r="16" spans="1:4" x14ac:dyDescent="0.25">
      <c r="A16" s="44"/>
      <c r="B16" s="45"/>
      <c r="C16" s="44"/>
      <c r="D16" s="3"/>
    </row>
    <row r="17" spans="1:4" x14ac:dyDescent="0.25">
      <c r="A17" s="44"/>
      <c r="B17" s="44"/>
      <c r="C17" s="44"/>
      <c r="D17" s="3"/>
    </row>
    <row r="18" spans="1:4" x14ac:dyDescent="0.25">
      <c r="A18" s="44"/>
      <c r="B18" s="44"/>
      <c r="C18" s="44"/>
      <c r="D18" s="3"/>
    </row>
    <row r="19" spans="1:4" x14ac:dyDescent="0.25">
      <c r="A19" s="44"/>
      <c r="B19" s="45"/>
      <c r="C19" s="45"/>
      <c r="D19" s="3"/>
    </row>
    <row r="20" spans="1:4" x14ac:dyDescent="0.25">
      <c r="A20" s="44"/>
      <c r="B20" s="45"/>
      <c r="C20" s="44"/>
      <c r="D20" s="3"/>
    </row>
    <row r="21" spans="1:4" x14ac:dyDescent="0.25">
      <c r="A21" s="44"/>
      <c r="B21" s="44"/>
      <c r="C21" s="44"/>
      <c r="D21" s="3"/>
    </row>
    <row r="22" spans="1:4" x14ac:dyDescent="0.25">
      <c r="A22" s="44"/>
      <c r="B22" s="44"/>
      <c r="C22" s="44"/>
      <c r="D22" s="3"/>
    </row>
    <row r="23" spans="1:4" x14ac:dyDescent="0.25">
      <c r="A23" s="44"/>
      <c r="B23" s="44"/>
      <c r="C23" s="44"/>
      <c r="D23" s="3"/>
    </row>
    <row r="24" spans="1:4" x14ac:dyDescent="0.25">
      <c r="A24" s="44"/>
      <c r="B24" s="45"/>
      <c r="C24" s="44"/>
      <c r="D24" s="3"/>
    </row>
    <row r="25" spans="1:4" x14ac:dyDescent="0.25">
      <c r="A25" s="44"/>
      <c r="B25" s="44"/>
      <c r="C25" s="44"/>
      <c r="D25" s="3"/>
    </row>
    <row r="26" spans="1:4" x14ac:dyDescent="0.25">
      <c r="A26" s="44"/>
      <c r="B26" s="45"/>
      <c r="C26" s="44"/>
      <c r="D26" s="11"/>
    </row>
    <row r="27" spans="1:4" x14ac:dyDescent="0.25">
      <c r="A27" s="44"/>
      <c r="B27" s="44"/>
      <c r="C27" s="44"/>
      <c r="D27" s="3"/>
    </row>
    <row r="28" spans="1:4" x14ac:dyDescent="0.25">
      <c r="A28" s="44"/>
      <c r="B28" s="45"/>
      <c r="C28" s="44"/>
      <c r="D28" s="3"/>
    </row>
    <row r="29" spans="1:4" x14ac:dyDescent="0.25">
      <c r="A29" s="44"/>
      <c r="B29" s="44"/>
      <c r="C29" s="44"/>
      <c r="D29" s="3"/>
    </row>
    <row r="30" spans="1:4" x14ac:dyDescent="0.25">
      <c r="A30" s="44"/>
      <c r="B30" s="44"/>
      <c r="C30" s="44"/>
      <c r="D30" s="3"/>
    </row>
    <row r="31" spans="1:4" x14ac:dyDescent="0.25">
      <c r="A31" s="44"/>
      <c r="B31" s="44"/>
      <c r="C31" s="44"/>
      <c r="D31" s="3"/>
    </row>
    <row r="32" spans="1:4" x14ac:dyDescent="0.25">
      <c r="A32" s="44"/>
      <c r="B32" s="44"/>
      <c r="C32" s="44"/>
      <c r="D32" s="3"/>
    </row>
    <row r="33" spans="1:4" x14ac:dyDescent="0.25">
      <c r="A33" s="44"/>
      <c r="B33" s="45"/>
      <c r="C33" s="44"/>
      <c r="D33" s="3"/>
    </row>
    <row r="34" spans="1:4" x14ac:dyDescent="0.25">
      <c r="A34" s="44"/>
      <c r="B34" s="44"/>
      <c r="C34" s="44"/>
      <c r="D34" s="3"/>
    </row>
    <row r="35" spans="1:4" x14ac:dyDescent="0.25">
      <c r="A35" s="44"/>
      <c r="B35" s="45"/>
      <c r="C35" s="44"/>
      <c r="D35" s="3"/>
    </row>
    <row r="36" spans="1:4" x14ac:dyDescent="0.25">
      <c r="A36" s="44"/>
      <c r="B36" s="44"/>
      <c r="C36" s="44"/>
      <c r="D36" s="3"/>
    </row>
    <row r="37" spans="1:4" x14ac:dyDescent="0.25">
      <c r="A37" s="46"/>
      <c r="B37" s="44"/>
      <c r="C37" s="46"/>
      <c r="D37" s="12"/>
    </row>
    <row r="38" spans="1:4" x14ac:dyDescent="0.25">
      <c r="A38" s="46"/>
      <c r="B38" s="44"/>
      <c r="C38" s="46"/>
      <c r="D38" s="12"/>
    </row>
    <row r="39" spans="1:4" x14ac:dyDescent="0.25">
      <c r="A39" s="46"/>
      <c r="B39" s="45"/>
      <c r="C39" s="46"/>
      <c r="D39" s="12"/>
    </row>
    <row r="40" spans="1:4" x14ac:dyDescent="0.25">
      <c r="A40" s="46"/>
      <c r="B40" s="45"/>
      <c r="C40" s="46"/>
      <c r="D40" s="13"/>
    </row>
    <row r="41" spans="1:4" x14ac:dyDescent="0.25">
      <c r="A41" s="46"/>
      <c r="B41" s="44"/>
      <c r="C41" s="46"/>
      <c r="D41" s="13"/>
    </row>
    <row r="42" spans="1:4" x14ac:dyDescent="0.25">
      <c r="A42" s="46"/>
      <c r="B42" s="44"/>
      <c r="C42" s="46"/>
      <c r="D42" s="12"/>
    </row>
    <row r="43" spans="1:4" x14ac:dyDescent="0.25">
      <c r="A43" s="46"/>
      <c r="B43" s="44"/>
      <c r="C43" s="46"/>
      <c r="D43" s="13"/>
    </row>
    <row r="44" spans="1:4" x14ac:dyDescent="0.25">
      <c r="A44" s="46"/>
      <c r="B44" s="44"/>
      <c r="C44" s="46"/>
      <c r="D44" s="12"/>
    </row>
    <row r="45" spans="1:4" x14ac:dyDescent="0.25">
      <c r="A45" s="13"/>
      <c r="B45" s="3"/>
      <c r="C45" s="13"/>
      <c r="D45" s="13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3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3"/>
      <c r="C56" s="12"/>
      <c r="D56" s="12"/>
    </row>
    <row r="57" spans="1:4" x14ac:dyDescent="0.25">
      <c r="A57" s="13"/>
      <c r="B57" s="3"/>
      <c r="C57" s="13"/>
      <c r="D57" s="13"/>
    </row>
    <row r="58" spans="1:4" x14ac:dyDescent="0.25">
      <c r="A58" s="13"/>
      <c r="B58" s="11"/>
      <c r="C58" s="13"/>
      <c r="D58" s="13"/>
    </row>
    <row r="59" spans="1:4" x14ac:dyDescent="0.25">
      <c r="A59" s="13"/>
      <c r="B59" s="3"/>
      <c r="C59" s="12"/>
      <c r="D59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B24" sqref="B24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7" t="s">
        <v>65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68" t="s">
        <v>51</v>
      </c>
      <c r="C2" s="68"/>
      <c r="D2" s="68"/>
      <c r="E2" s="1"/>
      <c r="F2" s="1"/>
      <c r="G2" s="1"/>
      <c r="H2" s="1"/>
    </row>
    <row r="3" spans="1:8" ht="15.95" customHeight="1" x14ac:dyDescent="0.25">
      <c r="A3" s="1"/>
      <c r="B3" s="67" t="s">
        <v>35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9"/>
      <c r="B5" s="45" t="s">
        <v>7</v>
      </c>
      <c r="C5" s="49"/>
      <c r="D5" s="9"/>
      <c r="E5" s="1"/>
      <c r="F5" s="1"/>
      <c r="G5" s="1"/>
      <c r="H5" s="1"/>
    </row>
    <row r="6" spans="1:8" ht="30" x14ac:dyDescent="0.25">
      <c r="A6" s="44">
        <v>1</v>
      </c>
      <c r="B6" s="44" t="s">
        <v>83</v>
      </c>
      <c r="C6" s="50">
        <v>7255</v>
      </c>
      <c r="D6" s="3">
        <f>C6</f>
        <v>7255</v>
      </c>
    </row>
    <row r="7" spans="1:8" x14ac:dyDescent="0.25">
      <c r="A7" s="46"/>
      <c r="B7" s="45" t="s">
        <v>10</v>
      </c>
      <c r="C7" s="51"/>
      <c r="D7" s="12"/>
    </row>
    <row r="8" spans="1:8" x14ac:dyDescent="0.25">
      <c r="A8" s="46">
        <v>1</v>
      </c>
      <c r="B8" s="44" t="s">
        <v>97</v>
      </c>
      <c r="C8" s="51">
        <v>31551.200000000001</v>
      </c>
      <c r="D8" s="39">
        <f>C8+D6</f>
        <v>38806.199999999997</v>
      </c>
    </row>
    <row r="9" spans="1:8" x14ac:dyDescent="0.25">
      <c r="A9" s="52"/>
      <c r="B9" s="61" t="s">
        <v>14</v>
      </c>
      <c r="C9" s="46"/>
      <c r="D9" s="12"/>
    </row>
    <row r="10" spans="1:8" x14ac:dyDescent="0.25">
      <c r="A10" s="53">
        <v>1</v>
      </c>
      <c r="B10" s="54" t="s">
        <v>112</v>
      </c>
      <c r="C10" s="55">
        <v>54131.4</v>
      </c>
      <c r="D10" s="42"/>
    </row>
    <row r="11" spans="1:8" x14ac:dyDescent="0.25">
      <c r="A11" s="46">
        <v>2</v>
      </c>
      <c r="B11" s="44" t="s">
        <v>113</v>
      </c>
      <c r="C11" s="46">
        <v>3200</v>
      </c>
      <c r="D11" s="12"/>
    </row>
    <row r="12" spans="1:8" x14ac:dyDescent="0.25">
      <c r="A12" s="46"/>
      <c r="B12" s="56" t="s">
        <v>108</v>
      </c>
      <c r="C12" s="56">
        <f>SUM(C10:C11)</f>
        <v>57331.4</v>
      </c>
      <c r="D12" s="12">
        <f>C12+D8</f>
        <v>96137.600000000006</v>
      </c>
    </row>
    <row r="13" spans="1:8" x14ac:dyDescent="0.25">
      <c r="A13" s="46"/>
      <c r="B13" s="46"/>
      <c r="C13" s="46"/>
      <c r="D13" s="12"/>
    </row>
    <row r="14" spans="1:8" x14ac:dyDescent="0.25">
      <c r="A14" s="46"/>
      <c r="B14" s="46"/>
      <c r="C14" s="46"/>
      <c r="D14" s="12"/>
    </row>
    <row r="15" spans="1:8" x14ac:dyDescent="0.25">
      <c r="A15" s="46"/>
      <c r="B15" s="46"/>
      <c r="C15" s="46"/>
      <c r="D15" s="12"/>
    </row>
    <row r="16" spans="1:8" x14ac:dyDescent="0.25">
      <c r="A16" s="46"/>
      <c r="B16" s="57"/>
      <c r="C16" s="46"/>
      <c r="D16" s="13"/>
    </row>
    <row r="17" spans="1:4" x14ac:dyDescent="0.25">
      <c r="A17" s="46"/>
      <c r="B17" s="46"/>
      <c r="C17" s="46"/>
      <c r="D17" s="13"/>
    </row>
    <row r="18" spans="1:4" x14ac:dyDescent="0.25">
      <c r="A18" s="46"/>
      <c r="B18" s="46"/>
      <c r="C18" s="46"/>
      <c r="D18" s="12"/>
    </row>
    <row r="19" spans="1:4" x14ac:dyDescent="0.25">
      <c r="A19" s="46"/>
      <c r="B19" s="46"/>
      <c r="C19" s="46"/>
      <c r="D19" s="13"/>
    </row>
    <row r="20" spans="1:4" x14ac:dyDescent="0.25">
      <c r="A20" s="46"/>
      <c r="B20" s="44"/>
      <c r="C20" s="46"/>
      <c r="D20" s="12"/>
    </row>
    <row r="21" spans="1:4" x14ac:dyDescent="0.25">
      <c r="A21" s="46"/>
      <c r="B21" s="44"/>
      <c r="C21" s="46"/>
      <c r="D21" s="13"/>
    </row>
    <row r="22" spans="1:4" x14ac:dyDescent="0.25">
      <c r="A22" s="46"/>
      <c r="B22" s="56"/>
      <c r="C22" s="56"/>
      <c r="D22" s="12"/>
    </row>
    <row r="23" spans="1:4" x14ac:dyDescent="0.25">
      <c r="A23" s="46"/>
      <c r="B23" s="56"/>
      <c r="C23" s="46"/>
      <c r="D23" s="13"/>
    </row>
    <row r="24" spans="1:4" x14ac:dyDescent="0.25">
      <c r="A24" s="46"/>
      <c r="B24" s="44"/>
      <c r="C24" s="46"/>
      <c r="D24" s="13"/>
    </row>
    <row r="25" spans="1:4" x14ac:dyDescent="0.25">
      <c r="A25" s="46"/>
      <c r="B25" s="44"/>
      <c r="C25" s="46"/>
      <c r="D25" s="12"/>
    </row>
    <row r="26" spans="1:4" x14ac:dyDescent="0.25">
      <c r="A26" s="46"/>
      <c r="B26" s="56"/>
      <c r="C26" s="56"/>
      <c r="D26" s="12"/>
    </row>
    <row r="27" spans="1:4" x14ac:dyDescent="0.25">
      <c r="A27" s="46"/>
      <c r="B27" s="46"/>
      <c r="C27" s="46"/>
      <c r="D27" s="13"/>
    </row>
    <row r="28" spans="1:4" x14ac:dyDescent="0.25">
      <c r="A28" s="46"/>
      <c r="B28" s="56"/>
      <c r="C28" s="56"/>
      <c r="D28" s="12"/>
    </row>
    <row r="29" spans="1:4" x14ac:dyDescent="0.25">
      <c r="A29" s="46"/>
      <c r="B29" s="56"/>
      <c r="C29" s="46"/>
      <c r="D29" s="13"/>
    </row>
    <row r="30" spans="1:4" x14ac:dyDescent="0.25">
      <c r="A30" s="46"/>
      <c r="B30" s="46"/>
      <c r="C30" s="46"/>
      <c r="D30" s="13"/>
    </row>
    <row r="31" spans="1:4" x14ac:dyDescent="0.25">
      <c r="A31" s="46"/>
      <c r="B31" s="56"/>
      <c r="C31" s="56"/>
      <c r="D31" s="12"/>
    </row>
    <row r="32" spans="1:4" x14ac:dyDescent="0.25">
      <c r="A32" s="58"/>
      <c r="B32" s="58"/>
      <c r="C32" s="58"/>
    </row>
    <row r="33" spans="1:3" x14ac:dyDescent="0.25">
      <c r="A33" s="58"/>
      <c r="B33" s="58"/>
      <c r="C33" s="58"/>
    </row>
    <row r="34" spans="1:3" x14ac:dyDescent="0.25">
      <c r="A34" s="58"/>
      <c r="B34" s="58"/>
      <c r="C34" s="5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workbookViewId="0">
      <selection activeCell="A5" sqref="A5:D6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7" t="s">
        <v>65</v>
      </c>
      <c r="C1" s="67"/>
      <c r="D1" s="67"/>
    </row>
    <row r="2" spans="1:4" ht="15.75" x14ac:dyDescent="0.25">
      <c r="A2" s="1"/>
      <c r="B2" s="68" t="s">
        <v>51</v>
      </c>
      <c r="C2" s="68"/>
      <c r="D2" s="68"/>
    </row>
    <row r="3" spans="1:4" ht="15.75" x14ac:dyDescent="0.25">
      <c r="A3" s="1"/>
      <c r="B3" s="67" t="s">
        <v>37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7"/>
      <c r="B5" s="45" t="s">
        <v>13</v>
      </c>
      <c r="C5" s="45"/>
      <c r="D5" s="3"/>
    </row>
    <row r="6" spans="1:4" x14ac:dyDescent="0.25">
      <c r="A6" s="44">
        <v>1</v>
      </c>
      <c r="B6" s="44" t="s">
        <v>106</v>
      </c>
      <c r="C6" s="44">
        <v>1788.6</v>
      </c>
      <c r="D6" s="3">
        <f>C6</f>
        <v>1788.6</v>
      </c>
    </row>
    <row r="7" spans="1:4" x14ac:dyDescent="0.25">
      <c r="A7" s="49"/>
      <c r="B7" s="45"/>
      <c r="C7" s="48"/>
      <c r="D7" s="9"/>
    </row>
    <row r="8" spans="1:4" x14ac:dyDescent="0.25">
      <c r="A8" s="49"/>
      <c r="B8" s="44"/>
      <c r="C8" s="48"/>
      <c r="D8" s="9"/>
    </row>
    <row r="9" spans="1:4" x14ac:dyDescent="0.25">
      <c r="A9" s="45"/>
      <c r="B9" s="45"/>
      <c r="C9" s="59"/>
      <c r="D9" s="3"/>
    </row>
    <row r="10" spans="1:4" x14ac:dyDescent="0.25">
      <c r="A10" s="45"/>
      <c r="B10" s="45"/>
      <c r="C10" s="59"/>
      <c r="D10" s="3"/>
    </row>
    <row r="11" spans="1:4" x14ac:dyDescent="0.25">
      <c r="A11" s="45"/>
      <c r="B11" s="44"/>
      <c r="C11" s="59"/>
      <c r="D11" s="3"/>
    </row>
    <row r="12" spans="1:4" x14ac:dyDescent="0.25">
      <c r="A12" s="56"/>
      <c r="B12" s="56"/>
      <c r="C12" s="60"/>
      <c r="D12" s="12"/>
    </row>
    <row r="13" spans="1:4" x14ac:dyDescent="0.25">
      <c r="A13" s="46"/>
      <c r="B13" s="44"/>
      <c r="C13" s="51"/>
      <c r="D13" s="14"/>
    </row>
    <row r="14" spans="1:4" x14ac:dyDescent="0.25">
      <c r="A14" s="52"/>
      <c r="B14" s="61"/>
      <c r="C14" s="56"/>
      <c r="D14" s="12"/>
    </row>
    <row r="15" spans="1:4" x14ac:dyDescent="0.25">
      <c r="A15" s="53"/>
      <c r="B15" s="62"/>
      <c r="C15" s="55"/>
      <c r="D15" s="15"/>
    </row>
    <row r="16" spans="1:4" x14ac:dyDescent="0.25">
      <c r="A16" s="46"/>
      <c r="B16" s="44"/>
      <c r="C16" s="46"/>
      <c r="D16" s="13"/>
    </row>
    <row r="17" spans="1:4" x14ac:dyDescent="0.25">
      <c r="A17" s="46"/>
      <c r="B17" s="46"/>
      <c r="C17" s="46"/>
      <c r="D17" s="13"/>
    </row>
    <row r="18" spans="1:4" x14ac:dyDescent="0.25">
      <c r="A18" s="46"/>
      <c r="B18" s="46"/>
      <c r="C18" s="46"/>
      <c r="D18" s="13"/>
    </row>
    <row r="19" spans="1:4" x14ac:dyDescent="0.25">
      <c r="A19" s="46"/>
      <c r="B19" s="56"/>
      <c r="C19" s="56"/>
      <c r="D19" s="12"/>
    </row>
    <row r="20" spans="1:4" x14ac:dyDescent="0.25">
      <c r="A20" s="46"/>
      <c r="B20" s="56"/>
      <c r="C20" s="46"/>
      <c r="D20" s="13"/>
    </row>
    <row r="21" spans="1:4" x14ac:dyDescent="0.25">
      <c r="A21" s="46"/>
      <c r="B21" s="57"/>
      <c r="C21" s="46"/>
      <c r="D21" s="13"/>
    </row>
    <row r="22" spans="1:4" x14ac:dyDescent="0.25">
      <c r="A22" s="46"/>
      <c r="B22" s="46"/>
      <c r="C22" s="46"/>
      <c r="D22" s="13"/>
    </row>
    <row r="23" spans="1:4" x14ac:dyDescent="0.25">
      <c r="A23" s="46"/>
      <c r="B23" s="56"/>
      <c r="C23" s="56"/>
      <c r="D23" s="12"/>
    </row>
    <row r="24" spans="1:4" x14ac:dyDescent="0.25">
      <c r="A24" s="46"/>
      <c r="B24" s="56"/>
      <c r="C24" s="46"/>
      <c r="D24" s="13"/>
    </row>
    <row r="25" spans="1:4" x14ac:dyDescent="0.25">
      <c r="A25" s="46"/>
      <c r="B25" s="44"/>
      <c r="C25" s="46"/>
      <c r="D25" s="13"/>
    </row>
    <row r="26" spans="1:4" x14ac:dyDescent="0.25">
      <c r="A26" s="46"/>
      <c r="B26" s="44"/>
      <c r="C26" s="46"/>
      <c r="D26" s="13"/>
    </row>
    <row r="27" spans="1:4" x14ac:dyDescent="0.25">
      <c r="A27" s="46"/>
      <c r="B27" s="56"/>
      <c r="C27" s="56"/>
      <c r="D27" s="12"/>
    </row>
    <row r="28" spans="1:4" x14ac:dyDescent="0.25">
      <c r="A28" s="46"/>
      <c r="B28" s="56"/>
      <c r="C28" s="46"/>
      <c r="D28" s="13"/>
    </row>
    <row r="29" spans="1:4" x14ac:dyDescent="0.25">
      <c r="A29" s="46"/>
      <c r="B29" s="44"/>
      <c r="C29" s="46"/>
      <c r="D29" s="13"/>
    </row>
    <row r="30" spans="1:4" x14ac:dyDescent="0.25">
      <c r="A30" s="46"/>
      <c r="B30" s="44"/>
      <c r="C30" s="46"/>
      <c r="D30" s="12"/>
    </row>
    <row r="31" spans="1:4" x14ac:dyDescent="0.25">
      <c r="A31" s="46"/>
      <c r="B31" s="56"/>
      <c r="C31" s="56"/>
      <c r="D31" s="12"/>
    </row>
    <row r="32" spans="1:4" x14ac:dyDescent="0.25">
      <c r="A32" s="46"/>
      <c r="B32" s="46"/>
      <c r="C32" s="46"/>
      <c r="D32" s="13"/>
    </row>
    <row r="33" spans="1:4" x14ac:dyDescent="0.25">
      <c r="A33" s="46"/>
      <c r="B33" s="56"/>
      <c r="C33" s="56"/>
      <c r="D33" s="12"/>
    </row>
    <row r="34" spans="1:4" x14ac:dyDescent="0.25">
      <c r="A34" s="46"/>
      <c r="B34" s="56"/>
      <c r="C34" s="46"/>
      <c r="D34" s="13"/>
    </row>
    <row r="35" spans="1:4" x14ac:dyDescent="0.25">
      <c r="A35" s="46"/>
      <c r="B35" s="46"/>
      <c r="C35" s="46"/>
      <c r="D35" s="13"/>
    </row>
    <row r="36" spans="1:4" x14ac:dyDescent="0.25">
      <c r="A36" s="46"/>
      <c r="B36" s="56"/>
      <c r="C36" s="56"/>
      <c r="D36" s="12"/>
    </row>
    <row r="37" spans="1:4" x14ac:dyDescent="0.25">
      <c r="A37" s="58"/>
      <c r="B37" s="58"/>
      <c r="C37" s="58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9" t="s">
        <v>69</v>
      </c>
      <c r="C1" s="69"/>
      <c r="D1" s="69"/>
      <c r="E1" s="6"/>
      <c r="F1" s="6"/>
      <c r="G1" s="6"/>
      <c r="H1" s="6"/>
    </row>
    <row r="2" spans="1:8" ht="15.75" x14ac:dyDescent="0.25">
      <c r="A2" s="1"/>
      <c r="B2" s="68" t="s">
        <v>51</v>
      </c>
      <c r="C2" s="68"/>
      <c r="D2" s="68"/>
      <c r="E2" s="1"/>
      <c r="F2" s="1"/>
      <c r="G2" s="1"/>
      <c r="H2" s="1"/>
    </row>
    <row r="3" spans="1:8" ht="15.75" x14ac:dyDescent="0.25">
      <c r="A3" s="1"/>
      <c r="B3" s="67" t="s">
        <v>36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29"/>
      <c r="C5" s="9"/>
      <c r="D5" s="7"/>
      <c r="E5" s="1"/>
      <c r="F5" s="1"/>
      <c r="G5" s="1"/>
      <c r="H5" s="1"/>
    </row>
    <row r="6" spans="1:8" s="1" customFormat="1" x14ac:dyDescent="0.25">
      <c r="A6" s="11"/>
      <c r="B6" s="11"/>
      <c r="C6" s="3"/>
      <c r="D6" s="3"/>
    </row>
    <row r="7" spans="1:8" s="1" customFormat="1" x14ac:dyDescent="0.25">
      <c r="A7" s="11"/>
      <c r="B7" s="3"/>
      <c r="C7" s="11"/>
      <c r="D7" s="32"/>
    </row>
    <row r="8" spans="1:8" s="5" customFormat="1" x14ac:dyDescent="0.25">
      <c r="A8" s="13"/>
      <c r="B8" s="13"/>
      <c r="C8" s="13"/>
      <c r="D8" s="33"/>
    </row>
    <row r="9" spans="1:8" x14ac:dyDescent="0.25">
      <c r="A9" s="13"/>
      <c r="B9" s="11"/>
      <c r="C9" s="13"/>
      <c r="D9" s="33"/>
    </row>
    <row r="10" spans="1:8" x14ac:dyDescent="0.25">
      <c r="A10" s="13"/>
      <c r="B10" s="3"/>
      <c r="C10" s="13"/>
      <c r="D10" s="33"/>
    </row>
    <row r="11" spans="1:8" s="5" customFormat="1" x14ac:dyDescent="0.25">
      <c r="A11" s="13"/>
      <c r="B11" s="11"/>
      <c r="C11" s="13"/>
      <c r="D11" s="33"/>
    </row>
    <row r="12" spans="1:8" x14ac:dyDescent="0.25">
      <c r="A12" s="13"/>
      <c r="B12" s="11"/>
      <c r="C12" s="13"/>
      <c r="D12" s="33"/>
    </row>
    <row r="13" spans="1:8" x14ac:dyDescent="0.25">
      <c r="A13" s="12"/>
      <c r="B13" s="3"/>
      <c r="C13" s="12"/>
      <c r="D13" s="3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topLeftCell="A2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85546875" customWidth="1"/>
    <col min="10" max="10" width="15.140625" customWidth="1"/>
    <col min="11" max="11" width="15.7109375" customWidth="1"/>
    <col min="12" max="13" width="15.28515625" customWidth="1"/>
    <col min="14" max="14" width="19.28515625" customWidth="1"/>
  </cols>
  <sheetData>
    <row r="1" spans="1:14" ht="21" x14ac:dyDescent="0.35">
      <c r="A1" s="70" t="s">
        <v>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15.75" x14ac:dyDescent="0.25">
      <c r="A2" s="2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0" customFormat="1" ht="20.25" customHeight="1" x14ac:dyDescent="0.25">
      <c r="A3" s="8"/>
      <c r="B3" s="21" t="s">
        <v>2</v>
      </c>
      <c r="C3" s="21" t="s">
        <v>5</v>
      </c>
      <c r="D3" s="21" t="s">
        <v>3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17" t="s">
        <v>16</v>
      </c>
    </row>
    <row r="4" spans="1:14" ht="39.75" customHeight="1" x14ac:dyDescent="0.35">
      <c r="A4" s="22" t="s">
        <v>28</v>
      </c>
      <c r="B4" s="18">
        <f>B5+B6+B7</f>
        <v>31762.269999999997</v>
      </c>
      <c r="C4" s="18">
        <f t="shared" ref="C4:N4" si="0">C5+C6+C7</f>
        <v>27262.269999999997</v>
      </c>
      <c r="D4" s="18">
        <f>D5+D6+D7</f>
        <v>27262.269999999997</v>
      </c>
      <c r="E4" s="18">
        <f t="shared" si="0"/>
        <v>27262.269999999997</v>
      </c>
      <c r="F4" s="18">
        <f t="shared" si="0"/>
        <v>27262.269999999997</v>
      </c>
      <c r="G4" s="18">
        <f t="shared" si="0"/>
        <v>27262.269999999997</v>
      </c>
      <c r="H4" s="18">
        <f t="shared" si="0"/>
        <v>27262.269999999997</v>
      </c>
      <c r="I4" s="18">
        <f t="shared" si="0"/>
        <v>27262.269999999997</v>
      </c>
      <c r="J4" s="18">
        <f t="shared" si="0"/>
        <v>27262.269999999997</v>
      </c>
      <c r="K4" s="18">
        <f t="shared" si="0"/>
        <v>27262.269999999997</v>
      </c>
      <c r="L4" s="18">
        <f t="shared" si="0"/>
        <v>27262.269999999997</v>
      </c>
      <c r="M4" s="18">
        <f t="shared" si="0"/>
        <v>27262.269999999997</v>
      </c>
      <c r="N4" s="18">
        <f t="shared" si="0"/>
        <v>331647.24</v>
      </c>
    </row>
    <row r="5" spans="1:14" ht="39" customHeight="1" x14ac:dyDescent="0.35">
      <c r="A5" s="22" t="s">
        <v>17</v>
      </c>
      <c r="B5" s="19">
        <v>17321.78</v>
      </c>
      <c r="C5" s="19">
        <v>17321.78</v>
      </c>
      <c r="D5" s="19">
        <v>17321.78</v>
      </c>
      <c r="E5" s="19">
        <v>17321.78</v>
      </c>
      <c r="F5" s="19">
        <v>17321.78</v>
      </c>
      <c r="G5" s="19">
        <v>17321.78</v>
      </c>
      <c r="H5" s="19">
        <v>17321.78</v>
      </c>
      <c r="I5" s="19">
        <v>17321.78</v>
      </c>
      <c r="J5" s="19">
        <v>17321.78</v>
      </c>
      <c r="K5" s="19">
        <v>17321.78</v>
      </c>
      <c r="L5" s="19">
        <v>17321.78</v>
      </c>
      <c r="M5" s="19">
        <v>17321.78</v>
      </c>
      <c r="N5" s="19">
        <f t="shared" ref="N5:N23" si="1">SUM(B5:M5)</f>
        <v>207861.36</v>
      </c>
    </row>
    <row r="6" spans="1:14" ht="44.25" customHeight="1" x14ac:dyDescent="0.35">
      <c r="A6" s="22" t="s">
        <v>39</v>
      </c>
      <c r="B6" s="19">
        <v>9940.49</v>
      </c>
      <c r="C6" s="19">
        <v>9940.49</v>
      </c>
      <c r="D6" s="19">
        <v>9940.49</v>
      </c>
      <c r="E6" s="19">
        <v>9940.49</v>
      </c>
      <c r="F6" s="19">
        <v>9940.49</v>
      </c>
      <c r="G6" s="19">
        <v>9940.49</v>
      </c>
      <c r="H6" s="19">
        <v>9940.49</v>
      </c>
      <c r="I6" s="19">
        <v>9940.49</v>
      </c>
      <c r="J6" s="19">
        <v>9940.49</v>
      </c>
      <c r="K6" s="19">
        <v>9940.49</v>
      </c>
      <c r="L6" s="19">
        <v>9940.49</v>
      </c>
      <c r="M6" s="19">
        <v>9940.49</v>
      </c>
      <c r="N6" s="19">
        <f>SUM(B6:M6)</f>
        <v>119285.88000000002</v>
      </c>
    </row>
    <row r="7" spans="1:14" ht="44.25" customHeight="1" x14ac:dyDescent="0.35">
      <c r="A7" s="22" t="s">
        <v>32</v>
      </c>
      <c r="B7" s="19">
        <v>4500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>
        <f>SUM(B7:M7)</f>
        <v>4500</v>
      </c>
    </row>
    <row r="8" spans="1:14" ht="36" customHeight="1" x14ac:dyDescent="0.35">
      <c r="A8" s="23" t="s">
        <v>18</v>
      </c>
      <c r="B8" s="18">
        <f>B9+B10+B11+B12+B13</f>
        <v>34105.009999999995</v>
      </c>
      <c r="C8" s="18">
        <f t="shared" ref="C8:M8" si="2">C9+C10+C11+C12+C13</f>
        <v>35564.82</v>
      </c>
      <c r="D8" s="18">
        <f t="shared" si="2"/>
        <v>37103.319999999992</v>
      </c>
      <c r="E8" s="18">
        <f t="shared" si="2"/>
        <v>28403.030000000002</v>
      </c>
      <c r="F8" s="18">
        <f t="shared" si="2"/>
        <v>29361.87</v>
      </c>
      <c r="G8" s="18">
        <f t="shared" si="2"/>
        <v>26391.61</v>
      </c>
      <c r="H8" s="18">
        <f t="shared" si="2"/>
        <v>30432.87</v>
      </c>
      <c r="I8" s="18">
        <f t="shared" si="2"/>
        <v>44237.880000000005</v>
      </c>
      <c r="J8" s="18">
        <f t="shared" si="2"/>
        <v>27971.03</v>
      </c>
      <c r="K8" s="18">
        <f t="shared" si="2"/>
        <v>29177.489999999998</v>
      </c>
      <c r="L8" s="18">
        <f t="shared" si="2"/>
        <v>45544.83</v>
      </c>
      <c r="M8" s="18">
        <f t="shared" si="2"/>
        <v>27354.71</v>
      </c>
      <c r="N8" s="18">
        <f t="shared" si="1"/>
        <v>395648.47</v>
      </c>
    </row>
    <row r="9" spans="1:14" ht="40.5" customHeight="1" x14ac:dyDescent="0.35">
      <c r="A9" s="22" t="s">
        <v>19</v>
      </c>
      <c r="B9" s="19">
        <v>8091.02</v>
      </c>
      <c r="C9" s="19">
        <v>2158.92</v>
      </c>
      <c r="D9" s="19">
        <v>10494.67</v>
      </c>
      <c r="E9" s="19">
        <v>2158.92</v>
      </c>
      <c r="F9" s="19">
        <v>2553.92</v>
      </c>
      <c r="G9" s="19">
        <v>2158.92</v>
      </c>
      <c r="H9" s="19">
        <v>6010.17</v>
      </c>
      <c r="I9" s="19">
        <v>9243.82</v>
      </c>
      <c r="J9" s="19">
        <v>2158.92</v>
      </c>
      <c r="K9" s="19">
        <v>2158.92</v>
      </c>
      <c r="L9" s="19">
        <v>2699.72</v>
      </c>
      <c r="M9" s="19">
        <v>2158.92</v>
      </c>
      <c r="N9" s="18">
        <f t="shared" si="1"/>
        <v>52046.839999999989</v>
      </c>
    </row>
    <row r="10" spans="1:14" ht="45.75" customHeight="1" x14ac:dyDescent="0.35">
      <c r="A10" s="22" t="s">
        <v>20</v>
      </c>
      <c r="B10" s="20">
        <v>6724</v>
      </c>
      <c r="C10" s="19">
        <v>17488.5</v>
      </c>
      <c r="D10" s="19">
        <v>6919.5</v>
      </c>
      <c r="E10" s="19">
        <v>8355.2000000000007</v>
      </c>
      <c r="F10" s="19">
        <v>6724</v>
      </c>
      <c r="G10" s="19">
        <v>6724</v>
      </c>
      <c r="H10" s="19">
        <v>6724</v>
      </c>
      <c r="I10" s="19">
        <v>13329</v>
      </c>
      <c r="J10" s="19">
        <v>6724</v>
      </c>
      <c r="K10" s="19">
        <v>8726.1</v>
      </c>
      <c r="L10" s="19">
        <v>6724</v>
      </c>
      <c r="M10" s="19">
        <v>7687.1</v>
      </c>
      <c r="N10" s="18">
        <f t="shared" si="1"/>
        <v>102849.40000000001</v>
      </c>
    </row>
    <row r="11" spans="1:14" ht="45.75" customHeight="1" x14ac:dyDescent="0.35">
      <c r="A11" s="28" t="s">
        <v>30</v>
      </c>
      <c r="B11" s="20"/>
      <c r="C11" s="19"/>
      <c r="D11" s="19">
        <v>1194.8</v>
      </c>
      <c r="E11" s="19">
        <v>1175.8599999999999</v>
      </c>
      <c r="F11" s="19">
        <v>1589.6</v>
      </c>
      <c r="G11" s="19"/>
      <c r="H11" s="19"/>
      <c r="I11" s="19"/>
      <c r="J11" s="19"/>
      <c r="K11" s="19"/>
      <c r="L11" s="19">
        <v>2237.35</v>
      </c>
      <c r="M11" s="19"/>
      <c r="N11" s="18">
        <f t="shared" si="1"/>
        <v>6197.61</v>
      </c>
    </row>
    <row r="12" spans="1:14" ht="45.75" customHeight="1" x14ac:dyDescent="0.35">
      <c r="A12" s="28" t="s">
        <v>38</v>
      </c>
      <c r="B12" s="20">
        <v>15917.4</v>
      </c>
      <c r="C12" s="19">
        <v>15917.4</v>
      </c>
      <c r="D12" s="19">
        <v>15917.4</v>
      </c>
      <c r="E12" s="19">
        <v>15917.4</v>
      </c>
      <c r="F12" s="19">
        <v>15917.4</v>
      </c>
      <c r="G12" s="19">
        <v>15917.4</v>
      </c>
      <c r="H12" s="19">
        <v>15917.4</v>
      </c>
      <c r="I12" s="19">
        <v>15917.4</v>
      </c>
      <c r="J12" s="19">
        <v>15917.4</v>
      </c>
      <c r="K12" s="19">
        <v>15917.4</v>
      </c>
      <c r="L12" s="19">
        <v>29917.4</v>
      </c>
      <c r="M12" s="19">
        <v>15917.4</v>
      </c>
      <c r="N12" s="18">
        <f t="shared" si="1"/>
        <v>205008.79999999996</v>
      </c>
    </row>
    <row r="13" spans="1:14" ht="21.75" customHeight="1" x14ac:dyDescent="0.35">
      <c r="A13" s="22" t="s">
        <v>21</v>
      </c>
      <c r="B13" s="19">
        <v>3372.59</v>
      </c>
      <c r="C13" s="19"/>
      <c r="D13" s="19">
        <v>2576.9499999999998</v>
      </c>
      <c r="E13" s="19">
        <v>795.65</v>
      </c>
      <c r="F13" s="19">
        <v>2576.9499999999998</v>
      </c>
      <c r="G13" s="19">
        <v>1591.29</v>
      </c>
      <c r="H13" s="19">
        <v>1781.3</v>
      </c>
      <c r="I13" s="19">
        <v>5747.66</v>
      </c>
      <c r="J13" s="19">
        <v>3170.71</v>
      </c>
      <c r="K13" s="19">
        <v>2375.0700000000002</v>
      </c>
      <c r="L13" s="19">
        <v>3966.36</v>
      </c>
      <c r="M13" s="19">
        <v>1591.29</v>
      </c>
      <c r="N13" s="19">
        <f>SUM(B13:M13)</f>
        <v>29545.82</v>
      </c>
    </row>
    <row r="14" spans="1:14" ht="23.25" customHeight="1" x14ac:dyDescent="0.35">
      <c r="A14" s="23" t="s">
        <v>22</v>
      </c>
      <c r="B14" s="18">
        <f>B15+B16+B17</f>
        <v>0</v>
      </c>
      <c r="C14" s="18">
        <f t="shared" ref="C14:M14" si="3">C15+C16+C17</f>
        <v>0</v>
      </c>
      <c r="D14" s="18">
        <f t="shared" si="3"/>
        <v>0</v>
      </c>
      <c r="E14" s="18">
        <f t="shared" si="3"/>
        <v>7255</v>
      </c>
      <c r="F14" s="18">
        <f t="shared" si="3"/>
        <v>0</v>
      </c>
      <c r="G14" s="18">
        <f t="shared" si="3"/>
        <v>0</v>
      </c>
      <c r="H14" s="18">
        <f t="shared" si="3"/>
        <v>31551.200000000001</v>
      </c>
      <c r="I14" s="18">
        <f t="shared" si="3"/>
        <v>0</v>
      </c>
      <c r="J14" s="18">
        <f>J15+J16+J17</f>
        <v>0</v>
      </c>
      <c r="K14" s="18">
        <f t="shared" si="3"/>
        <v>1788.6</v>
      </c>
      <c r="L14" s="18">
        <f t="shared" si="3"/>
        <v>57331.4</v>
      </c>
      <c r="M14" s="18">
        <f t="shared" si="3"/>
        <v>0</v>
      </c>
      <c r="N14" s="18">
        <f t="shared" si="1"/>
        <v>97926.2</v>
      </c>
    </row>
    <row r="15" spans="1:14" ht="42" customHeight="1" x14ac:dyDescent="0.35">
      <c r="A15" s="22" t="s">
        <v>23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si="1"/>
        <v>0</v>
      </c>
    </row>
    <row r="16" spans="1:14" ht="40.5" customHeight="1" x14ac:dyDescent="0.35">
      <c r="A16" s="22" t="s">
        <v>24</v>
      </c>
      <c r="B16" s="19"/>
      <c r="C16" s="19"/>
      <c r="D16" s="19"/>
      <c r="E16" s="19">
        <v>7255</v>
      </c>
      <c r="F16" s="19"/>
      <c r="G16" s="19"/>
      <c r="H16" s="19">
        <v>31551.200000000001</v>
      </c>
      <c r="I16" s="19"/>
      <c r="J16" s="19"/>
      <c r="K16" s="19"/>
      <c r="L16" s="19">
        <v>57331.4</v>
      </c>
      <c r="M16" s="19"/>
      <c r="N16" s="19">
        <f t="shared" si="1"/>
        <v>96137.600000000006</v>
      </c>
    </row>
    <row r="17" spans="1:14" ht="40.5" customHeight="1" x14ac:dyDescent="0.35">
      <c r="A17" s="28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19">
        <f>1788.6</f>
        <v>1788.6</v>
      </c>
      <c r="L17" s="19"/>
      <c r="M17" s="19"/>
      <c r="N17" s="19">
        <f t="shared" si="1"/>
        <v>1788.6</v>
      </c>
    </row>
    <row r="18" spans="1:14" ht="40.5" customHeight="1" x14ac:dyDescent="0.35">
      <c r="A18" s="40" t="s">
        <v>50</v>
      </c>
      <c r="B18" s="19"/>
      <c r="C18" s="19"/>
      <c r="D18" s="19"/>
      <c r="E18" s="19"/>
      <c r="F18" s="19">
        <v>7068.2</v>
      </c>
      <c r="G18" s="19">
        <v>24193.599999999999</v>
      </c>
      <c r="H18" s="19">
        <v>1113.1099999999999</v>
      </c>
      <c r="I18" s="19">
        <v>2088.5</v>
      </c>
      <c r="J18" s="19"/>
      <c r="K18" s="19"/>
      <c r="L18" s="19"/>
      <c r="M18" s="19"/>
      <c r="N18" s="19">
        <f t="shared" si="1"/>
        <v>34463.410000000003</v>
      </c>
    </row>
    <row r="19" spans="1:14" ht="40.5" customHeight="1" x14ac:dyDescent="0.35">
      <c r="A19" s="23" t="s">
        <v>53</v>
      </c>
      <c r="B19" s="18">
        <f>B20+B21+B22</f>
        <v>0</v>
      </c>
      <c r="C19" s="18">
        <f t="shared" ref="C19:M19" si="4">C20+C21+C22</f>
        <v>0</v>
      </c>
      <c r="D19" s="18">
        <f t="shared" si="4"/>
        <v>0</v>
      </c>
      <c r="E19" s="18">
        <f t="shared" si="4"/>
        <v>0</v>
      </c>
      <c r="F19" s="18">
        <f t="shared" si="4"/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  <c r="J19" s="18">
        <f t="shared" si="4"/>
        <v>0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18">
        <f>SUM(B19:M19)</f>
        <v>0</v>
      </c>
    </row>
    <row r="20" spans="1:14" ht="40.5" customHeight="1" x14ac:dyDescent="0.35">
      <c r="A20" s="22" t="s">
        <v>54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>
        <f t="shared" ref="N20:N22" si="5">SUM(B20:M20)</f>
        <v>0</v>
      </c>
    </row>
    <row r="21" spans="1:14" ht="40.5" customHeight="1" x14ac:dyDescent="0.35">
      <c r="A21" s="22" t="s">
        <v>55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>
        <f t="shared" si="5"/>
        <v>0</v>
      </c>
    </row>
    <row r="22" spans="1:14" ht="40.5" customHeight="1" x14ac:dyDescent="0.35">
      <c r="A22" s="28" t="s">
        <v>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>
        <f t="shared" si="5"/>
        <v>0</v>
      </c>
    </row>
    <row r="23" spans="1:14" ht="39.75" customHeight="1" x14ac:dyDescent="0.35">
      <c r="A23" s="23" t="s">
        <v>58</v>
      </c>
      <c r="B23" s="18">
        <v>11987.86</v>
      </c>
      <c r="C23" s="18">
        <v>11987.86</v>
      </c>
      <c r="D23" s="18">
        <v>11987.86</v>
      </c>
      <c r="E23" s="18">
        <v>11987.86</v>
      </c>
      <c r="F23" s="18">
        <v>11987.86</v>
      </c>
      <c r="G23" s="18">
        <v>11987.86</v>
      </c>
      <c r="H23" s="18">
        <v>11987.86</v>
      </c>
      <c r="I23" s="18">
        <v>11987.86</v>
      </c>
      <c r="J23" s="18">
        <v>11987.86</v>
      </c>
      <c r="K23" s="18">
        <v>11987.86</v>
      </c>
      <c r="L23" s="18">
        <v>11987.86</v>
      </c>
      <c r="M23" s="18">
        <v>11987.86</v>
      </c>
      <c r="N23" s="18">
        <f t="shared" si="1"/>
        <v>143854.32</v>
      </c>
    </row>
    <row r="24" spans="1:14" ht="22.5" customHeight="1" x14ac:dyDescent="0.35">
      <c r="A24" s="23" t="s">
        <v>25</v>
      </c>
      <c r="B24" s="18">
        <f>B4+B8+B14+B23+B18+B19</f>
        <v>77855.14</v>
      </c>
      <c r="C24" s="18">
        <f t="shared" ref="C24:N24" si="6">C4+C8+C14+C23+C18+C19</f>
        <v>74814.95</v>
      </c>
      <c r="D24" s="18">
        <f t="shared" si="6"/>
        <v>76353.449999999983</v>
      </c>
      <c r="E24" s="18">
        <f t="shared" si="6"/>
        <v>74908.160000000003</v>
      </c>
      <c r="F24" s="18">
        <f t="shared" si="6"/>
        <v>75680.2</v>
      </c>
      <c r="G24" s="18">
        <f t="shared" si="6"/>
        <v>89835.34</v>
      </c>
      <c r="H24" s="18">
        <f t="shared" si="6"/>
        <v>102347.31</v>
      </c>
      <c r="I24" s="18">
        <f t="shared" si="6"/>
        <v>85576.51</v>
      </c>
      <c r="J24" s="18">
        <f t="shared" si="6"/>
        <v>67221.16</v>
      </c>
      <c r="K24" s="18">
        <f>K4+K8+K14+K23+K18+K19</f>
        <v>70216.22</v>
      </c>
      <c r="L24" s="18">
        <f t="shared" si="6"/>
        <v>142126.35999999999</v>
      </c>
      <c r="M24" s="18">
        <f t="shared" si="6"/>
        <v>66604.84</v>
      </c>
      <c r="N24" s="18">
        <f t="shared" si="6"/>
        <v>1003539.64</v>
      </c>
    </row>
    <row r="25" spans="1:14" ht="15.75" x14ac:dyDescent="0.25">
      <c r="A25" s="71" t="s">
        <v>60</v>
      </c>
      <c r="B25" s="71"/>
      <c r="C25" s="71"/>
      <c r="D25" s="24"/>
      <c r="E25" s="24"/>
      <c r="F25" s="24"/>
      <c r="G25" s="31"/>
      <c r="H25" s="24"/>
      <c r="I25" s="24"/>
      <c r="J25" s="24"/>
      <c r="K25" s="24"/>
      <c r="L25" s="72" t="s">
        <v>29</v>
      </c>
      <c r="M25" s="72"/>
      <c r="N25" s="72"/>
    </row>
    <row r="26" spans="1:14" ht="15.75" x14ac:dyDescent="0.25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15.75" x14ac:dyDescent="0.25">
      <c r="A27" s="71" t="s">
        <v>27</v>
      </c>
      <c r="B27" s="71"/>
      <c r="C27" s="71"/>
      <c r="D27" s="24"/>
      <c r="E27" s="24"/>
      <c r="F27" s="24"/>
      <c r="G27" s="24"/>
      <c r="H27" s="24"/>
      <c r="I27" s="24"/>
      <c r="J27" s="24"/>
      <c r="K27" s="24"/>
      <c r="L27" s="72" t="s">
        <v>33</v>
      </c>
      <c r="M27" s="72"/>
      <c r="N27" s="7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D8" sqref="D8:D10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34" t="s">
        <v>41</v>
      </c>
      <c r="B4" s="34" t="s">
        <v>41</v>
      </c>
      <c r="C4" s="34"/>
      <c r="D4" s="34" t="s">
        <v>42</v>
      </c>
      <c r="E4" s="34" t="s">
        <v>43</v>
      </c>
    </row>
    <row r="5" spans="1:7" x14ac:dyDescent="0.25">
      <c r="A5" s="35" t="s">
        <v>44</v>
      </c>
      <c r="B5" s="35" t="s">
        <v>45</v>
      </c>
      <c r="C5" s="35" t="s">
        <v>46</v>
      </c>
      <c r="D5" s="35" t="s">
        <v>47</v>
      </c>
      <c r="E5" s="35" t="s">
        <v>48</v>
      </c>
    </row>
    <row r="6" spans="1:7" x14ac:dyDescent="0.25">
      <c r="A6" s="26">
        <v>1</v>
      </c>
      <c r="B6" s="26"/>
      <c r="C6" s="36"/>
      <c r="D6" s="37"/>
      <c r="E6" s="26"/>
    </row>
    <row r="7" spans="1:7" x14ac:dyDescent="0.25">
      <c r="A7" s="26">
        <v>2</v>
      </c>
      <c r="B7" s="26"/>
      <c r="C7" s="36"/>
      <c r="D7" s="37"/>
      <c r="E7" s="38"/>
    </row>
    <row r="8" spans="1:7" x14ac:dyDescent="0.25">
      <c r="A8" s="26">
        <v>3</v>
      </c>
      <c r="B8" s="26"/>
      <c r="C8" s="36"/>
      <c r="D8" s="37"/>
      <c r="E8" s="26"/>
    </row>
    <row r="9" spans="1:7" x14ac:dyDescent="0.25">
      <c r="A9" s="26">
        <v>4</v>
      </c>
      <c r="B9" s="26"/>
      <c r="C9" s="36"/>
      <c r="D9" s="37"/>
      <c r="E9" s="26"/>
    </row>
    <row r="10" spans="1:7" x14ac:dyDescent="0.25">
      <c r="A10" s="26">
        <v>5</v>
      </c>
      <c r="B10" s="26"/>
      <c r="C10" s="36"/>
      <c r="D10" s="37"/>
      <c r="E10" s="26"/>
    </row>
    <row r="11" spans="1:7" x14ac:dyDescent="0.25">
      <c r="A11" s="26">
        <v>6</v>
      </c>
      <c r="B11" s="26"/>
      <c r="C11" s="36"/>
      <c r="D11" s="37"/>
      <c r="E11" s="26"/>
    </row>
    <row r="12" spans="1:7" x14ac:dyDescent="0.25">
      <c r="A12" s="26">
        <v>7</v>
      </c>
      <c r="B12" s="26"/>
      <c r="C12" s="36"/>
      <c r="D12" s="37"/>
      <c r="E12" s="26"/>
    </row>
    <row r="13" spans="1:7" x14ac:dyDescent="0.25">
      <c r="A13" s="26">
        <v>8</v>
      </c>
      <c r="B13" s="26"/>
      <c r="C13" s="36"/>
      <c r="D13" s="37"/>
      <c r="E13" s="26"/>
    </row>
    <row r="14" spans="1:7" x14ac:dyDescent="0.25">
      <c r="A14" s="26">
        <v>9</v>
      </c>
      <c r="B14" s="26"/>
      <c r="C14" s="36"/>
      <c r="D14" s="37"/>
      <c r="E14" s="26"/>
    </row>
    <row r="15" spans="1:7" x14ac:dyDescent="0.25">
      <c r="A15" s="26">
        <v>10</v>
      </c>
      <c r="B15" s="26"/>
      <c r="C15" s="36"/>
      <c r="D15" s="37"/>
      <c r="E15" s="26"/>
    </row>
    <row r="16" spans="1:7" x14ac:dyDescent="0.25">
      <c r="A16" s="26">
        <v>11</v>
      </c>
      <c r="B16" s="26"/>
      <c r="C16" s="36"/>
      <c r="D16" s="37"/>
      <c r="E16" s="26"/>
    </row>
    <row r="17" spans="1:5" x14ac:dyDescent="0.25">
      <c r="A17" s="26">
        <v>12</v>
      </c>
      <c r="B17" s="26"/>
      <c r="C17" s="36"/>
      <c r="D17" s="37"/>
      <c r="E17" s="26"/>
    </row>
    <row r="18" spans="1:5" x14ac:dyDescent="0.25">
      <c r="A18" s="26">
        <v>13</v>
      </c>
      <c r="B18" s="26"/>
      <c r="C18" s="36"/>
      <c r="D18" s="37"/>
      <c r="E18" s="26"/>
    </row>
    <row r="19" spans="1:5" x14ac:dyDescent="0.25">
      <c r="A19" s="26">
        <v>14</v>
      </c>
      <c r="B19" s="26"/>
      <c r="C19" s="36"/>
      <c r="D19" s="26"/>
      <c r="E19" s="26"/>
    </row>
    <row r="20" spans="1:5" x14ac:dyDescent="0.25">
      <c r="A20" s="26">
        <v>15</v>
      </c>
      <c r="B20" s="26"/>
      <c r="C20" s="36"/>
      <c r="D20" s="26"/>
      <c r="E20" s="26"/>
    </row>
    <row r="21" spans="1:5" x14ac:dyDescent="0.25">
      <c r="A21" s="26">
        <v>16</v>
      </c>
      <c r="B21" s="26"/>
      <c r="C21" s="36"/>
      <c r="D21" s="26"/>
      <c r="E21" s="26"/>
    </row>
    <row r="22" spans="1:5" x14ac:dyDescent="0.25">
      <c r="A22" s="26">
        <v>17</v>
      </c>
      <c r="B22" s="26"/>
      <c r="C22" s="36"/>
      <c r="D22" s="26"/>
      <c r="E22" s="26"/>
    </row>
    <row r="23" spans="1:5" x14ac:dyDescent="0.25">
      <c r="A23" s="26"/>
      <c r="B23" s="26"/>
      <c r="C23" s="36"/>
      <c r="D23" s="26"/>
      <c r="E23" s="26"/>
    </row>
    <row r="24" spans="1:5" x14ac:dyDescent="0.25">
      <c r="A24" s="26"/>
      <c r="B24" s="26"/>
      <c r="C24" s="36"/>
      <c r="D24" s="26"/>
      <c r="E24" s="26"/>
    </row>
    <row r="25" spans="1:5" x14ac:dyDescent="0.25">
      <c r="A25" s="26"/>
      <c r="B25" s="26"/>
      <c r="C25" s="36"/>
      <c r="D25" s="26"/>
      <c r="E25" s="26"/>
    </row>
    <row r="26" spans="1:5" x14ac:dyDescent="0.25">
      <c r="A26" s="26"/>
      <c r="B26" s="26"/>
      <c r="C26" s="36"/>
      <c r="D26" s="26"/>
      <c r="E26" s="26"/>
    </row>
    <row r="27" spans="1:5" x14ac:dyDescent="0.25">
      <c r="A27" s="26"/>
      <c r="B27" s="26"/>
      <c r="C27" s="36"/>
      <c r="D27" s="26"/>
      <c r="E27" s="26"/>
    </row>
    <row r="28" spans="1:5" x14ac:dyDescent="0.25">
      <c r="A28" s="26"/>
      <c r="B28" s="26"/>
      <c r="C28" s="36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7"/>
  <sheetViews>
    <sheetView workbookViewId="0">
      <selection activeCell="D21" sqref="D2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customHeight="1" x14ac:dyDescent="0.25">
      <c r="A1" s="1"/>
      <c r="B1" s="67" t="s">
        <v>70</v>
      </c>
      <c r="C1" s="67"/>
      <c r="D1" s="67"/>
    </row>
    <row r="2" spans="1:4" ht="15.75" customHeight="1" x14ac:dyDescent="0.25">
      <c r="A2" s="1"/>
      <c r="B2" s="68" t="s">
        <v>51</v>
      </c>
      <c r="C2" s="68"/>
      <c r="D2" s="68"/>
    </row>
    <row r="3" spans="1:4" ht="15.75" customHeight="1" x14ac:dyDescent="0.25">
      <c r="A3" s="1"/>
      <c r="B3" s="67" t="s">
        <v>49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11">
        <v>1</v>
      </c>
      <c r="B6" s="11" t="s">
        <v>87</v>
      </c>
      <c r="C6" s="11">
        <v>2150.5</v>
      </c>
      <c r="D6" s="3"/>
    </row>
    <row r="7" spans="1:4" x14ac:dyDescent="0.25">
      <c r="A7" s="11">
        <v>2</v>
      </c>
      <c r="B7" s="11" t="s">
        <v>88</v>
      </c>
      <c r="C7" s="11">
        <v>2243.1999999999998</v>
      </c>
      <c r="D7" s="12"/>
    </row>
    <row r="8" spans="1:4" ht="30" x14ac:dyDescent="0.25">
      <c r="A8" s="13">
        <v>3</v>
      </c>
      <c r="B8" s="11" t="s">
        <v>89</v>
      </c>
      <c r="C8" s="63">
        <v>2674.5</v>
      </c>
      <c r="D8" s="39"/>
    </row>
    <row r="9" spans="1:4" x14ac:dyDescent="0.25">
      <c r="A9" s="43"/>
      <c r="B9" s="66" t="s">
        <v>85</v>
      </c>
      <c r="C9" s="12">
        <f>SUM(C6:C8)</f>
        <v>7068.2</v>
      </c>
      <c r="D9" s="12">
        <f>C9</f>
        <v>7068.2</v>
      </c>
    </row>
    <row r="10" spans="1:4" x14ac:dyDescent="0.25">
      <c r="A10" s="41"/>
      <c r="B10" s="64" t="s">
        <v>9</v>
      </c>
      <c r="C10" s="65"/>
      <c r="D10" s="42"/>
    </row>
    <row r="11" spans="1:4" x14ac:dyDescent="0.25">
      <c r="A11" s="13">
        <v>1</v>
      </c>
      <c r="B11" s="11" t="s">
        <v>91</v>
      </c>
      <c r="C11" s="13">
        <v>2040</v>
      </c>
      <c r="D11" s="13"/>
    </row>
    <row r="12" spans="1:4" x14ac:dyDescent="0.25">
      <c r="A12" s="13">
        <v>3</v>
      </c>
      <c r="B12" s="11" t="s">
        <v>92</v>
      </c>
      <c r="C12" s="13">
        <v>4903.6000000000004</v>
      </c>
      <c r="D12" s="12"/>
    </row>
    <row r="13" spans="1:4" x14ac:dyDescent="0.25">
      <c r="A13" s="13">
        <v>4</v>
      </c>
      <c r="B13" s="11" t="s">
        <v>93</v>
      </c>
      <c r="C13" s="13">
        <v>17250</v>
      </c>
      <c r="D13" s="13"/>
    </row>
    <row r="14" spans="1:4" x14ac:dyDescent="0.25">
      <c r="A14" s="13"/>
      <c r="B14" s="12" t="s">
        <v>90</v>
      </c>
      <c r="C14" s="12">
        <f>SUM(C11:C13)</f>
        <v>24193.599999999999</v>
      </c>
      <c r="D14" s="12">
        <f>C14+D9</f>
        <v>31261.8</v>
      </c>
    </row>
    <row r="15" spans="1:4" x14ac:dyDescent="0.25">
      <c r="A15" s="13"/>
      <c r="B15" s="12" t="s">
        <v>10</v>
      </c>
      <c r="C15" s="13"/>
      <c r="D15" s="12"/>
    </row>
    <row r="16" spans="1:4" x14ac:dyDescent="0.25">
      <c r="A16" s="13">
        <v>1</v>
      </c>
      <c r="B16" s="13" t="s">
        <v>96</v>
      </c>
      <c r="C16" s="13">
        <v>575</v>
      </c>
      <c r="D16" s="12"/>
    </row>
    <row r="17" spans="1:4" x14ac:dyDescent="0.25">
      <c r="A17" s="13">
        <v>2</v>
      </c>
      <c r="B17" s="13" t="s">
        <v>98</v>
      </c>
      <c r="C17" s="13">
        <v>538.11</v>
      </c>
      <c r="D17" s="12"/>
    </row>
    <row r="18" spans="1:4" x14ac:dyDescent="0.25">
      <c r="A18" s="13"/>
      <c r="B18" s="30" t="s">
        <v>95</v>
      </c>
      <c r="C18" s="12">
        <f>SUM(C16:C17)</f>
        <v>1113.1100000000001</v>
      </c>
      <c r="D18" s="12">
        <f>C18+D14</f>
        <v>32374.91</v>
      </c>
    </row>
    <row r="19" spans="1:4" x14ac:dyDescent="0.25">
      <c r="A19" s="13"/>
      <c r="B19" s="12" t="s">
        <v>11</v>
      </c>
      <c r="C19" s="13"/>
      <c r="D19" s="13"/>
    </row>
    <row r="20" spans="1:4" x14ac:dyDescent="0.25">
      <c r="A20" s="13">
        <v>1</v>
      </c>
      <c r="B20" s="13" t="s">
        <v>103</v>
      </c>
      <c r="C20" s="13">
        <v>2088.5</v>
      </c>
      <c r="D20" s="12">
        <f>C20+D18</f>
        <v>34463.410000000003</v>
      </c>
    </row>
    <row r="21" spans="1:4" x14ac:dyDescent="0.25">
      <c r="A21" s="13"/>
      <c r="B21" s="12"/>
      <c r="C21" s="12"/>
      <c r="D21" s="12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2"/>
      <c r="C24" s="12"/>
      <c r="D24" s="12"/>
    </row>
    <row r="25" spans="1:4" x14ac:dyDescent="0.25">
      <c r="A25" s="13"/>
      <c r="B25" s="12"/>
      <c r="C25" s="12"/>
      <c r="D25" s="13"/>
    </row>
    <row r="26" spans="1:4" x14ac:dyDescent="0.25">
      <c r="A26" s="13"/>
      <c r="B26" s="11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27"/>
      <c r="C28" s="3"/>
      <c r="D28" s="12"/>
    </row>
    <row r="29" spans="1:4" x14ac:dyDescent="0.25">
      <c r="A29" s="13"/>
      <c r="B29" s="11"/>
      <c r="C29" s="11"/>
      <c r="D29" s="12"/>
    </row>
    <row r="30" spans="1:4" x14ac:dyDescent="0.25">
      <c r="A30" s="13"/>
      <c r="B30" s="11"/>
      <c r="C30" s="11"/>
      <c r="D30" s="12"/>
    </row>
    <row r="31" spans="1:4" x14ac:dyDescent="0.25">
      <c r="A31" s="13"/>
      <c r="B31" s="3"/>
      <c r="C31" s="11"/>
      <c r="D31" s="13"/>
    </row>
    <row r="32" spans="1:4" x14ac:dyDescent="0.25">
      <c r="A32" s="13"/>
      <c r="B32" s="11"/>
      <c r="C32" s="11"/>
      <c r="D32" s="12"/>
    </row>
    <row r="33" spans="1:4" x14ac:dyDescent="0.25">
      <c r="A33" s="13"/>
      <c r="B33" s="11"/>
      <c r="C33" s="11"/>
      <c r="D33" s="13"/>
    </row>
    <row r="34" spans="1:4" x14ac:dyDescent="0.25">
      <c r="A34" s="13"/>
      <c r="B34" s="11"/>
      <c r="C34" s="11"/>
      <c r="D34" s="13"/>
    </row>
    <row r="35" spans="1:4" x14ac:dyDescent="0.25">
      <c r="A35" s="13"/>
      <c r="B35" s="11"/>
      <c r="C35" s="13"/>
      <c r="D35" s="13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12"/>
      <c r="C37" s="12"/>
      <c r="D37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работы ТР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2021-02-01T04:01:02Z</cp:lastPrinted>
  <dcterms:created xsi:type="dcterms:W3CDTF">2011-07-25T05:21:17Z</dcterms:created>
  <dcterms:modified xsi:type="dcterms:W3CDTF">2025-05-28T07:05:24Z</dcterms:modified>
</cp:coreProperties>
</file>