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AB3E12C5-5537-4E65-87C1-17B59E760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30" i="1"/>
  <c r="H29" i="1"/>
  <c r="F38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<sst xmlns="http://schemas.openxmlformats.org/spreadsheetml/2006/main" count="42" uniqueCount="41">
  <si>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</si>
  <si>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</si>
  <si>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</si>
  <si>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</si>
  <si>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</si>
  <si>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</si>
  <si>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</si>
  <si>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</si>
  <si>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</si>
  <si>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</si>
  <si>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</si>
  <si>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</si>
  <si>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</si>
  <si>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</si>
  <si>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</si>
  <si>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</si>
  <si>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</si>
  <si>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</si>
  <si>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</si>
  <si>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</si>
  <si>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</si>
  <si>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</si>
  <si>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</si>
  <si>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</si>
  <si>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</si>
  <si>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</si>
  <si>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</si>
  <si>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</si>
  <si>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</si>
  <si>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</si>
  <si>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</si>
  <si>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</si>
  <si>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</si>
  <si>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</si>
  <si>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</si>
  <si>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</si>
  <si>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</si>
  <si>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</si>
  <si>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</si>
  <si>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</si>
  <si>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ул.Советская,15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</si>
</sst>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49"/>
  <sheetViews>
    <sheetView tabSelected="1" workbookViewId="0">
      <selection activeCell="H35" sqref="H35:I35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312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-27917.82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83869.56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81164.23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10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10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10" x14ac:dyDescent="0.25">
      <c r="A19" s="30" t="s">
        <v>8</v>
      </c>
      <c r="B19" s="31"/>
      <c r="C19" s="32"/>
      <c r="D19" s="69">
        <f>H44+H45</f>
        <v>111761.53</v>
      </c>
      <c r="E19" s="70"/>
      <c r="F19" s="83"/>
      <c r="G19" s="70"/>
      <c r="H19" s="33"/>
      <c r="I19" s="27"/>
    </row>
    <row r="20" spans="1:10" x14ac:dyDescent="0.25">
      <c r="A20" s="30" t="s">
        <v>17</v>
      </c>
      <c r="B20" s="31"/>
      <c r="C20" s="32"/>
      <c r="D20" s="69">
        <f>D11+D12+D15+D18-D19</f>
        <v>-55089.79</v>
      </c>
      <c r="E20" s="70"/>
      <c r="F20" s="26"/>
      <c r="G20" s="27"/>
      <c r="H20" s="26"/>
      <c r="I20" s="27"/>
    </row>
    <row r="21" spans="1:10" ht="21" customHeight="1" x14ac:dyDescent="0.25">
      <c r="A21" s="23" t="s">
        <v>18</v>
      </c>
      <c r="B21" s="24"/>
      <c r="C21" s="25"/>
      <c r="D21" s="33">
        <f>D12/(E7+E8)/12</f>
        <v>22.401057692307692</v>
      </c>
      <c r="E21" s="84"/>
      <c r="F21" s="33"/>
      <c r="G21" s="84"/>
      <c r="H21" s="26"/>
      <c r="I21" s="27"/>
    </row>
    <row r="22" spans="1:10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10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10" x14ac:dyDescent="0.25">
      <c r="A24" s="90" t="s">
        <v>9</v>
      </c>
      <c r="B24" s="91"/>
      <c r="C24" s="91"/>
      <c r="D24" s="91"/>
      <c r="E24" s="92"/>
      <c r="F24" s="21">
        <f>F25+F26+F27+F28+F29+F30+F31+F32+F33</f>
        <v>42460.310000000005</v>
      </c>
      <c r="G24" s="22"/>
      <c r="H24" s="21">
        <f>H25+H26+H27+H28+H29+H30+H31+H32+H33+H34</f>
        <v>42421.9</v>
      </c>
      <c r="I24" s="22"/>
    </row>
    <row r="25" spans="1:10" ht="30" customHeight="1" x14ac:dyDescent="0.25">
      <c r="A25" s="23" t="s">
        <v>10</v>
      </c>
      <c r="B25" s="24"/>
      <c r="C25" s="24"/>
      <c r="D25" s="24"/>
      <c r="E25" s="25"/>
      <c r="F25" s="93">
        <v>4497.12</v>
      </c>
      <c r="G25" s="47"/>
      <c r="H25" s="50">
        <v>0</v>
      </c>
      <c r="I25" s="51"/>
    </row>
    <row r="26" spans="1:10" x14ac:dyDescent="0.25">
      <c r="A26" s="58" t="s">
        <v>32</v>
      </c>
      <c r="B26" s="59"/>
      <c r="C26" s="59"/>
      <c r="D26" s="59"/>
      <c r="E26" s="60"/>
      <c r="F26" s="33">
        <v>6895.58</v>
      </c>
      <c r="G26" s="84"/>
      <c r="H26" s="26">
        <v>10576.5</v>
      </c>
      <c r="I26" s="27"/>
    </row>
    <row r="27" spans="1:10" x14ac:dyDescent="0.25">
      <c r="A27" s="30" t="s">
        <v>11</v>
      </c>
      <c r="B27" s="31"/>
      <c r="C27" s="31"/>
      <c r="D27" s="31"/>
      <c r="E27" s="32"/>
      <c r="F27" s="33">
        <v>3035.56</v>
      </c>
      <c r="G27" s="84"/>
      <c r="H27" s="26">
        <v>1389.42</v>
      </c>
      <c r="I27" s="27"/>
    </row>
    <row r="28" spans="1:10" x14ac:dyDescent="0.25">
      <c r="A28" s="30" t="s">
        <v>16</v>
      </c>
      <c r="B28" s="31"/>
      <c r="C28" s="31"/>
      <c r="D28" s="31"/>
      <c r="E28" s="32"/>
      <c r="F28" s="33">
        <v>2398.46</v>
      </c>
      <c r="G28" s="84"/>
      <c r="H28" s="83">
        <v>5309.62</v>
      </c>
      <c r="I28" s="70"/>
    </row>
    <row r="29" spans="1:10" ht="30" customHeight="1" x14ac:dyDescent="0.25">
      <c r="A29" s="23" t="s">
        <v>39</v>
      </c>
      <c r="B29" s="24"/>
      <c r="C29" s="24"/>
      <c r="D29" s="24"/>
      <c r="E29" s="25"/>
      <c r="F29" s="33">
        <f>11542.61-637.1</f>
        <v>10905.51</v>
      </c>
      <c r="G29" s="84"/>
      <c r="H29" s="26">
        <f>10418.28</f>
        <v>10418.280000000001</v>
      </c>
      <c r="I29" s="27"/>
    </row>
    <row r="30" spans="1:10" x14ac:dyDescent="0.25">
      <c r="A30" s="30" t="s">
        <v>12</v>
      </c>
      <c r="B30" s="31"/>
      <c r="C30" s="31"/>
      <c r="D30" s="31"/>
      <c r="E30" s="32"/>
      <c r="F30" s="33">
        <f>14090.98+637.1</f>
        <v>14728.08</v>
      </c>
      <c r="G30" s="84"/>
      <c r="H30" s="26">
        <v>14728.08</v>
      </c>
      <c r="I30" s="27"/>
      <c r="J30" s="104"/>
    </row>
    <row r="31" spans="1:10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10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17613.72</v>
      </c>
      <c r="G35" s="22"/>
      <c r="H35" s="94">
        <v>17613.72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29193.8-5398.27</f>
        <v>23795.53</v>
      </c>
      <c r="G38" s="22"/>
      <c r="H38" s="21">
        <v>51725.91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83869.56</v>
      </c>
      <c r="G39" s="95"/>
      <c r="H39" s="21">
        <f>H24+H35+H36+H37+H38</f>
        <v>111761.53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83869.56</v>
      </c>
      <c r="G44" s="95"/>
      <c r="H44" s="21">
        <f>H39+H40</f>
        <v>111761.53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2025-02-28T07:00:18Z</dcterms:modified>
</cp:coreProperties>
</file>