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0841B736-756A-4D26-BC0E-0BF119665E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H39" i="1" s="1"/>
  <c r="H40" i="1"/>
  <c r="F24" i="1" l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<sst xmlns="http://schemas.openxmlformats.org/spreadsheetml/2006/main" count="42" uniqueCount="41">
  <si>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</si>
  <si>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</si>
  <si>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</si>
  <si>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</si>
  <si>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</si>
  <si>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</si>
  <si>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</si>
  <si>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</si>
  <si>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</si>
  <si>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</si>
  <si>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</si>
  <si>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</si>
  <si>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</si>
  <si>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</si>
  <si>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</si>
  <si>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</si>
  <si>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</si>
  <si>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</si>
  <si>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</si>
  <si>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</si>
  <si>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</si>
  <si>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</si>
  <si>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</si>
  <si>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</si>
  <si>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</si>
  <si>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</si>
  <si>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</si>
  <si>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</si>
  <si>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</si>
  <si>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</si>
  <si>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</si>
  <si>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</si>
  <si>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</si>
  <si>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</si>
  <si>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</si>
  <si>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</si>
  <si>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</si>
  <si>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</si>
  <si>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</si>
  <si>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благоустройсво и содержание придомовой территории</t>
  </si>
  <si>
    <t>многоквартирному дому по адресу ул.Металлургов,3  за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</si>
</sst>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D19" sqref="D19:E1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40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2" t="s">
        <v>1</v>
      </c>
      <c r="B6" s="64"/>
      <c r="C6" s="64"/>
      <c r="D6" s="33"/>
      <c r="E6" s="32" t="s">
        <v>2</v>
      </c>
      <c r="F6" s="64"/>
      <c r="G6" s="64"/>
      <c r="H6" s="64"/>
      <c r="I6" s="33"/>
    </row>
    <row r="7" spans="1:9" x14ac:dyDescent="0.25">
      <c r="A7" s="65" t="s">
        <v>3</v>
      </c>
      <c r="B7" s="66"/>
      <c r="C7" s="66"/>
      <c r="D7" s="67"/>
      <c r="E7" s="32">
        <v>6192.3</v>
      </c>
      <c r="F7" s="64"/>
      <c r="G7" s="64"/>
      <c r="H7" s="64"/>
      <c r="I7" s="33"/>
    </row>
    <row r="8" spans="1:9" x14ac:dyDescent="0.25">
      <c r="A8" s="68" t="s">
        <v>4</v>
      </c>
      <c r="B8" s="69"/>
      <c r="C8" s="69"/>
      <c r="D8" s="70"/>
      <c r="E8" s="32">
        <v>0</v>
      </c>
      <c r="F8" s="64"/>
      <c r="G8" s="64"/>
      <c r="H8" s="64"/>
      <c r="I8" s="64"/>
    </row>
    <row r="9" spans="1:9" x14ac:dyDescent="0.25">
      <c r="A9" s="2"/>
      <c r="B9" s="3"/>
      <c r="C9" s="4"/>
      <c r="D9" s="55" t="s">
        <v>5</v>
      </c>
      <c r="E9" s="56"/>
      <c r="F9" s="55"/>
      <c r="G9" s="56"/>
      <c r="H9" s="55"/>
      <c r="I9" s="56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36</v>
      </c>
      <c r="B11" s="41"/>
      <c r="C11" s="42"/>
      <c r="D11" s="32">
        <v>465096.95000000065</v>
      </c>
      <c r="E11" s="33"/>
      <c r="F11" s="73"/>
      <c r="G11" s="74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1856402.6399999997</v>
      </c>
      <c r="E12" s="33"/>
      <c r="F12" s="32"/>
      <c r="G12" s="33"/>
      <c r="H12" s="29"/>
      <c r="I12" s="33"/>
    </row>
    <row r="13" spans="1:9" x14ac:dyDescent="0.25">
      <c r="A13" s="75" t="s">
        <v>7</v>
      </c>
      <c r="B13" s="76"/>
      <c r="C13" s="77"/>
      <c r="D13" s="81">
        <v>1824063.98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46"/>
      <c r="H14" s="47"/>
      <c r="I14" s="48"/>
    </row>
    <row r="15" spans="1:9" x14ac:dyDescent="0.25">
      <c r="A15" s="90" t="s">
        <v>35</v>
      </c>
      <c r="B15" s="91"/>
      <c r="C15" s="92"/>
      <c r="D15" s="88">
        <v>720</v>
      </c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9"/>
      <c r="B17" s="50"/>
      <c r="C17" s="51"/>
      <c r="D17" s="47"/>
      <c r="E17" s="48"/>
      <c r="F17" s="102"/>
      <c r="G17" s="103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2">
        <f>H44</f>
        <v>2036180.04</v>
      </c>
      <c r="E19" s="39"/>
      <c r="F19" s="38"/>
      <c r="G19" s="39"/>
      <c r="H19" s="29"/>
      <c r="I19" s="33"/>
    </row>
    <row r="20" spans="1:9" x14ac:dyDescent="0.25">
      <c r="A20" s="26" t="s">
        <v>17</v>
      </c>
      <c r="B20" s="27"/>
      <c r="C20" s="28"/>
      <c r="D20" s="62">
        <f>D11+D12+D15+D18-D19</f>
        <v>286039.55000000028</v>
      </c>
      <c r="E20" s="39"/>
      <c r="F20" s="32"/>
      <c r="G20" s="33"/>
      <c r="H20" s="32"/>
      <c r="I20" s="33"/>
    </row>
    <row r="21" spans="1:9" ht="21" customHeight="1" x14ac:dyDescent="0.25">
      <c r="A21" s="40" t="s">
        <v>18</v>
      </c>
      <c r="B21" s="41"/>
      <c r="C21" s="42"/>
      <c r="D21" s="29">
        <f>D12/(E7+E8)/12</f>
        <v>24.982675257981683</v>
      </c>
      <c r="E21" s="30"/>
      <c r="F21" s="29"/>
      <c r="G21" s="30"/>
      <c r="H21" s="32"/>
      <c r="I21" s="33"/>
    </row>
    <row r="22" spans="1:9" x14ac:dyDescent="0.25">
      <c r="A22" s="52"/>
      <c r="B22" s="53"/>
      <c r="C22" s="53"/>
      <c r="D22" s="53"/>
      <c r="E22" s="54"/>
      <c r="F22" s="55" t="s">
        <v>19</v>
      </c>
      <c r="G22" s="56"/>
      <c r="H22" s="55" t="s">
        <v>20</v>
      </c>
      <c r="I22" s="56"/>
    </row>
    <row r="23" spans="1:9" ht="27.7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24">
        <f>F25+F26+F27+F28+F29+F30+F31+F32+F33</f>
        <v>900608.08</v>
      </c>
      <c r="G24" s="31"/>
      <c r="H24" s="24">
        <f>H25+H26+H27+H28+H29+H30+H31+H32+H33+H34</f>
        <v>891367.04</v>
      </c>
      <c r="I24" s="31"/>
    </row>
    <row r="25" spans="1:9" ht="30" customHeight="1" x14ac:dyDescent="0.25">
      <c r="A25" s="40" t="s">
        <v>10</v>
      </c>
      <c r="B25" s="41"/>
      <c r="C25" s="41"/>
      <c r="D25" s="41"/>
      <c r="E25" s="42"/>
      <c r="F25" s="45">
        <v>31952.26</v>
      </c>
      <c r="G25" s="46"/>
      <c r="H25" s="47">
        <v>79771.240000000005</v>
      </c>
      <c r="I25" s="48"/>
    </row>
    <row r="26" spans="1:9" x14ac:dyDescent="0.25">
      <c r="A26" s="49" t="s">
        <v>32</v>
      </c>
      <c r="B26" s="50"/>
      <c r="C26" s="50"/>
      <c r="D26" s="50"/>
      <c r="E26" s="51"/>
      <c r="F26" s="29">
        <v>117406</v>
      </c>
      <c r="G26" s="30"/>
      <c r="H26" s="32">
        <v>40820.199999999997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69849.14</v>
      </c>
      <c r="G27" s="30"/>
      <c r="H27" s="32">
        <v>29735.82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43098.400000000001</v>
      </c>
      <c r="G28" s="30"/>
      <c r="H28" s="38">
        <v>99653.13</v>
      </c>
      <c r="I28" s="39"/>
    </row>
    <row r="29" spans="1:9" ht="30" customHeight="1" x14ac:dyDescent="0.25">
      <c r="A29" s="40" t="s">
        <v>39</v>
      </c>
      <c r="B29" s="41"/>
      <c r="C29" s="41"/>
      <c r="D29" s="41"/>
      <c r="E29" s="42"/>
      <c r="F29" s="29">
        <f>277910.42</f>
        <v>277910.42</v>
      </c>
      <c r="G29" s="30"/>
      <c r="H29" s="32">
        <f>268250.4+12744.33</f>
        <v>280994.73000000004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360391.86</v>
      </c>
      <c r="G30" s="30"/>
      <c r="H30" s="32">
        <v>360391.92</v>
      </c>
      <c r="I30" s="33"/>
    </row>
    <row r="31" spans="1:9" x14ac:dyDescent="0.25">
      <c r="A31" s="10" t="s">
        <v>37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25</v>
      </c>
      <c r="B35" s="22"/>
      <c r="C35" s="22"/>
      <c r="D35" s="22"/>
      <c r="E35" s="23"/>
      <c r="F35" s="24">
        <v>364107.24</v>
      </c>
      <c r="G35" s="31"/>
      <c r="H35" s="34">
        <v>364107.24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24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31</v>
      </c>
      <c r="B38" s="12"/>
      <c r="C38" s="12"/>
      <c r="D38" s="12"/>
      <c r="E38" s="13"/>
      <c r="F38" s="24">
        <f>599662.34-7975.02</f>
        <v>591687.31999999995</v>
      </c>
      <c r="G38" s="31"/>
      <c r="H38" s="24">
        <v>780705.76</v>
      </c>
      <c r="I38" s="31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1856402.6399999997</v>
      </c>
      <c r="G39" s="25"/>
      <c r="H39" s="24">
        <f>H24+H35+H36+H37+H38</f>
        <v>2036180.04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0</v>
      </c>
      <c r="G40" s="31"/>
      <c r="H40" s="24">
        <f>H41+H42+H43</f>
        <v>0</v>
      </c>
      <c r="I40" s="31"/>
    </row>
    <row r="41" spans="1:9" x14ac:dyDescent="0.25">
      <c r="A41" s="14" t="s">
        <v>28</v>
      </c>
      <c r="B41" s="15"/>
      <c r="C41" s="15"/>
      <c r="D41" s="15"/>
      <c r="E41" s="16"/>
      <c r="F41" s="24"/>
      <c r="G41" s="31"/>
      <c r="H41" s="24"/>
      <c r="I41" s="31"/>
    </row>
    <row r="42" spans="1:9" x14ac:dyDescent="0.25">
      <c r="A42" s="14" t="s">
        <v>29</v>
      </c>
      <c r="B42" s="15"/>
      <c r="C42" s="15"/>
      <c r="D42" s="15"/>
      <c r="E42" s="16"/>
      <c r="F42" s="24"/>
      <c r="G42" s="31"/>
      <c r="H42" s="24"/>
      <c r="I42" s="31"/>
    </row>
    <row r="43" spans="1:9" x14ac:dyDescent="0.25">
      <c r="A43" s="35" t="s">
        <v>30</v>
      </c>
      <c r="B43" s="36"/>
      <c r="C43" s="36"/>
      <c r="D43" s="36"/>
      <c r="E43" s="37"/>
      <c r="F43" s="24"/>
      <c r="G43" s="31"/>
      <c r="H43" s="24"/>
      <c r="I43" s="31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1856402.6399999997</v>
      </c>
      <c r="G44" s="25"/>
      <c r="H44" s="24">
        <f>H39+H40</f>
        <v>2036180.04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2025-02-27T09:23:40Z</dcterms:modified>
</cp:coreProperties>
</file>