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Ушакова\"/>
    </mc:Choice>
  </mc:AlternateContent>
  <xr:revisionPtr revIDLastSave="0" documentId="13_ncr:1_{3131A319-4DE5-4C67-BCE9-3E4109EED499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C65" i="1"/>
  <c r="D65" i="1" s="1"/>
  <c r="D61" i="1"/>
  <c r="C61" i="1"/>
  <c r="D32" i="4"/>
  <c r="C32" i="4"/>
  <c r="D10" i="3"/>
  <c r="D14" i="9"/>
  <c r="D12" i="6"/>
  <c r="D57" i="1"/>
  <c r="C57" i="1"/>
  <c r="C28" i="4"/>
  <c r="D8" i="3"/>
  <c r="D10" i="6"/>
  <c r="D52" i="1"/>
  <c r="C52" i="1"/>
  <c r="D12" i="9"/>
  <c r="C12" i="9"/>
  <c r="D8" i="6"/>
  <c r="C46" i="1"/>
  <c r="D46" i="1" s="1"/>
  <c r="D6" i="3"/>
  <c r="D8" i="9"/>
  <c r="D42" i="1"/>
  <c r="C42" i="1"/>
  <c r="D6" i="9"/>
  <c r="C38" i="1"/>
  <c r="D6" i="2"/>
  <c r="C33" i="1"/>
  <c r="C22" i="4"/>
  <c r="C26" i="1"/>
  <c r="C14" i="4"/>
  <c r="C21" i="1"/>
  <c r="C15" i="1"/>
  <c r="C8" i="4"/>
  <c r="D8" i="4" s="1"/>
  <c r="D6" i="6"/>
  <c r="C9" i="1"/>
  <c r="C11" i="1" s="1"/>
  <c r="D11" i="1" s="1"/>
  <c r="D14" i="4" l="1"/>
  <c r="D22" i="4" s="1"/>
  <c r="D24" i="4" s="1"/>
  <c r="D26" i="4" s="1"/>
  <c r="D28" i="4" s="1"/>
  <c r="D15" i="1"/>
  <c r="D21" i="1" s="1"/>
  <c r="D26" i="1" s="1"/>
  <c r="D33" i="1" s="1"/>
  <c r="D38" i="1" s="1"/>
  <c r="K8" i="5"/>
  <c r="N12" i="5" l="1"/>
  <c r="N22" i="5" l="1"/>
  <c r="N9" i="5"/>
  <c r="N6" i="5"/>
  <c r="N5" i="5"/>
  <c r="M4" i="5" l="1"/>
  <c r="L4" i="5"/>
  <c r="K4" i="5"/>
  <c r="J4" i="5"/>
  <c r="I4" i="5"/>
  <c r="H4" i="5"/>
  <c r="G4" i="5"/>
  <c r="F4" i="5"/>
  <c r="E4" i="5"/>
  <c r="D4" i="5"/>
  <c r="C4" i="5"/>
  <c r="B4" i="5"/>
  <c r="J8" i="5"/>
  <c r="K18" i="5"/>
  <c r="I8" i="5" l="1"/>
  <c r="N7" i="5"/>
  <c r="B8" i="5"/>
  <c r="C8" i="5"/>
  <c r="D8" i="5"/>
  <c r="E8" i="5"/>
  <c r="F8" i="5"/>
  <c r="G8" i="5"/>
  <c r="H8" i="5"/>
  <c r="L8" i="5"/>
  <c r="M8" i="5"/>
  <c r="N10" i="5"/>
  <c r="N11" i="5"/>
  <c r="B13" i="5"/>
  <c r="C13" i="5"/>
  <c r="D13" i="5"/>
  <c r="E13" i="5"/>
  <c r="F13" i="5"/>
  <c r="G13" i="5"/>
  <c r="H13" i="5"/>
  <c r="I13" i="5"/>
  <c r="J13" i="5"/>
  <c r="K13" i="5"/>
  <c r="K23" i="5" s="1"/>
  <c r="L13" i="5"/>
  <c r="M13" i="5"/>
  <c r="N14" i="5"/>
  <c r="N15" i="5"/>
  <c r="N16" i="5"/>
  <c r="N17" i="5"/>
  <c r="B18" i="5"/>
  <c r="C18" i="5"/>
  <c r="D18" i="5"/>
  <c r="E18" i="5"/>
  <c r="F18" i="5"/>
  <c r="G18" i="5"/>
  <c r="H18" i="5"/>
  <c r="I18" i="5"/>
  <c r="J18" i="5"/>
  <c r="L18" i="5"/>
  <c r="M18" i="5"/>
  <c r="N19" i="5"/>
  <c r="N20" i="5"/>
  <c r="N21" i="5"/>
  <c r="N8" i="5" l="1"/>
  <c r="N4" i="5"/>
  <c r="M23" i="5"/>
  <c r="I23" i="5"/>
  <c r="F23" i="5"/>
  <c r="C23" i="5"/>
  <c r="B23" i="5"/>
  <c r="J23" i="5"/>
  <c r="G23" i="5"/>
  <c r="D23" i="5"/>
  <c r="L23" i="5"/>
  <c r="H23" i="5"/>
  <c r="E23" i="5"/>
  <c r="N13" i="5"/>
  <c r="N18" i="5"/>
  <c r="N23" i="5" l="1"/>
</calcChain>
</file>

<file path=xl/sharedStrings.xml><?xml version="1.0" encoding="utf-8"?>
<sst xmlns="http://schemas.openxmlformats.org/spreadsheetml/2006/main" count="198" uniqueCount="104">
  <si>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</si>
  <si>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</si>
  <si>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</si>
  <si>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</si>
  <si>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</si>
  <si>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</si>
  <si>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</si>
  <si>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</si>
  <si>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</si>
  <si>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</si>
  <si>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</si>
  <si>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</si>
  <si>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</si>
  <si>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</si>
  <si>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</si>
  <si>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</si>
  <si>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</si>
  <si>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</si>
  <si>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</si>
  <si>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</si>
  <si>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</si>
  <si>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</si>
  <si>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</si>
  <si>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</si>
  <si>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</si>
  <si>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</si>
  <si>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</si>
  <si>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</si>
  <si>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</si>
  <si>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</si>
  <si>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</si>
  <si>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</si>
  <si>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</si>
  <si>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</si>
  <si>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</si>
  <si>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</si>
  <si>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</si>
  <si>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</si>
  <si>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</si>
  <si>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</si>
  <si>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</si>
  <si>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</si>
  <si>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</si>
  <si>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</si>
  <si>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</si>
  <si>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</si>
  <si>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"Аркада"</t>
  </si>
  <si>
    <t>Техобслуживание и снятие показаний общедомового теплосчетчика</t>
  </si>
  <si>
    <t>Итого за январь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</si>
  <si>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</si>
  <si>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Обход подвалов на предмет утечек</t>
  </si>
  <si>
    <t>Лицевой счет. Сводный расчет  2024г</t>
  </si>
  <si>
    <t>итого</t>
  </si>
  <si>
    <t>Лицевой счёт  2024г</t>
  </si>
  <si>
    <t>Прочистка канализации квартира №25</t>
  </si>
  <si>
    <t>Устранение течи на стояке ХВС квартира №8</t>
  </si>
  <si>
    <t>Работы ППР</t>
  </si>
  <si>
    <t>Лицевой счёт 2024г</t>
  </si>
  <si>
    <t>Замена отопительного прибора Квартира №6</t>
  </si>
  <si>
    <t>Замена стояка отопления Квартира №4,8,12,16</t>
  </si>
  <si>
    <t>Итого за февраль</t>
  </si>
  <si>
    <t>Замена заглушки на батарее квартира №40</t>
  </si>
  <si>
    <t>Отключение подъездного отопления</t>
  </si>
  <si>
    <t>Итого за март</t>
  </si>
  <si>
    <t>Замена отопиительного прибора квартира №6</t>
  </si>
  <si>
    <t>Замена отопительных приборов в спльне и в кухне квартира №4</t>
  </si>
  <si>
    <t>Замена стояка отопления в кухне, замена стояка ГВС в ванной квартира №3</t>
  </si>
  <si>
    <t>Ремонт подъездного отопления подъезд №1</t>
  </si>
  <si>
    <t>Итого за апрель</t>
  </si>
  <si>
    <t>Замена полотенцесушителя квартира №12</t>
  </si>
  <si>
    <t>Замена отопительного прибора и крепление полотенцесушителя квартира №16</t>
  </si>
  <si>
    <t>Ремонт, замена канализационного стояка квартира№8,4</t>
  </si>
  <si>
    <t>Ремонт стояка отопления квартира №4,8,12,16,20</t>
  </si>
  <si>
    <t>Замена трех отопительных приборов, стояков отопления квартира №2,6</t>
  </si>
  <si>
    <t>Замена стояка отопления квартира №8</t>
  </si>
  <si>
    <t>Отключение отопления</t>
  </si>
  <si>
    <t>Итого за май</t>
  </si>
  <si>
    <t>Ремонт подъездного поручня подъезд №2</t>
  </si>
  <si>
    <t>Замена стояка канализации квартира №33</t>
  </si>
  <si>
    <t>Замена пробки на отопительном приборе квартира №22</t>
  </si>
  <si>
    <t>Итого за июнь</t>
  </si>
  <si>
    <t>Скос травы на придомовой территории</t>
  </si>
  <si>
    <t>Итого за июль</t>
  </si>
  <si>
    <t xml:space="preserve">Сбор негабаритного мусора </t>
  </si>
  <si>
    <t>Ремонт кровли. Замена шифера квартира №20</t>
  </si>
  <si>
    <t>Итого за август</t>
  </si>
  <si>
    <t xml:space="preserve">Ремонт светильника замена лампочки и схемы </t>
  </si>
  <si>
    <t xml:space="preserve">Переустановка мусорного ограждения </t>
  </si>
  <si>
    <t>Спил деревьев на отмоске вокруг дома</t>
  </si>
  <si>
    <t>Замена отопительного прибора квартира №4</t>
  </si>
  <si>
    <t>Запуск отопления</t>
  </si>
  <si>
    <t>Итого за сентябрь</t>
  </si>
  <si>
    <t xml:space="preserve">Монтаж конька на крыше </t>
  </si>
  <si>
    <t>Замена отопительного прибора квартира №28,1</t>
  </si>
  <si>
    <t>Замена кран фильтра на стояке ХВС квартира №14</t>
  </si>
  <si>
    <t>Итого за октябрь</t>
  </si>
  <si>
    <t>Демонтаж монтаж горелого пакетного выключателя подъезд №2</t>
  </si>
  <si>
    <t>Закрепление мусорного оограждения</t>
  </si>
  <si>
    <t xml:space="preserve">Ремонт подъездных дверей </t>
  </si>
  <si>
    <t>Замена отопительных приборов квартира №24</t>
  </si>
  <si>
    <t>Замена отопительных приборов квартира №26</t>
  </si>
  <si>
    <t>Итого за ноябрь</t>
  </si>
  <si>
    <t>Итого за декабрь</t>
  </si>
  <si>
    <t>Замена отопительного прибора квартира №19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</si>
</sst>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4" fillId="0" borderId="0" xfId="0" applyFont="1"/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9" xfId="0" applyFont="1" applyBorder="1"/>
    <xf numFmtId="2" fontId="11" fillId="0" borderId="1" xfId="0" applyNumberFormat="1" applyFont="1" applyBorder="1" applyAlignment="1">
      <alignment horizontal="left" wrapText="1"/>
    </xf>
    <xf numFmtId="0" fontId="8" fillId="0" borderId="8" xfId="0" applyFont="1" applyBorder="1"/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9" fillId="0" borderId="4" xfId="0" applyNumberFormat="1" applyFont="1" applyBorder="1" applyAlignment="1">
      <alignment wrapText="1"/>
    </xf>
    <xf numFmtId="0" fontId="9" fillId="0" borderId="3" xfId="0" applyFont="1" applyBorder="1" applyAlignment="1">
      <alignment wrapText="1"/>
    </xf>
    <xf numFmtId="2" fontId="5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53" workbookViewId="0">
      <selection activeCell="B67" sqref="B6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0" t="s">
        <v>53</v>
      </c>
      <c r="C1" s="80"/>
      <c r="D1" s="80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7"/>
      <c r="B4" s="25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66" t="s">
        <v>2</v>
      </c>
      <c r="C5" s="8"/>
      <c r="D5" s="8"/>
      <c r="E5" s="1"/>
      <c r="F5" s="1"/>
      <c r="G5" s="1"/>
      <c r="H5" s="1"/>
    </row>
    <row r="6" spans="1:8" ht="30" x14ac:dyDescent="0.25">
      <c r="A6" s="7">
        <v>1</v>
      </c>
      <c r="B6" s="29" t="s">
        <v>47</v>
      </c>
      <c r="C6" s="25">
        <v>1223.92</v>
      </c>
      <c r="D6" s="8"/>
      <c r="E6" s="1"/>
      <c r="F6" s="1"/>
      <c r="G6" s="1"/>
      <c r="H6" s="1"/>
    </row>
    <row r="7" spans="1:8" ht="60" x14ac:dyDescent="0.25">
      <c r="A7" s="7">
        <v>2</v>
      </c>
      <c r="B7" s="29" t="s">
        <v>49</v>
      </c>
      <c r="C7" s="59">
        <v>935</v>
      </c>
      <c r="D7" s="8"/>
      <c r="E7" s="1"/>
      <c r="F7" s="1"/>
      <c r="G7" s="1"/>
      <c r="H7" s="1"/>
    </row>
    <row r="8" spans="1:8" x14ac:dyDescent="0.25">
      <c r="A8" s="7">
        <v>3</v>
      </c>
      <c r="B8" s="29" t="s">
        <v>50</v>
      </c>
      <c r="C8" s="59">
        <v>918</v>
      </c>
      <c r="D8" s="8"/>
      <c r="E8" s="1"/>
      <c r="F8" s="1"/>
      <c r="G8" s="1"/>
      <c r="H8" s="1"/>
    </row>
    <row r="9" spans="1:8" x14ac:dyDescent="0.25">
      <c r="A9" s="7">
        <v>4</v>
      </c>
      <c r="B9" s="29" t="s">
        <v>54</v>
      </c>
      <c r="C9" s="59">
        <f>1836+1836</f>
        <v>3672</v>
      </c>
      <c r="D9" s="8"/>
      <c r="E9" s="1"/>
      <c r="F9" s="1"/>
      <c r="G9" s="1"/>
      <c r="H9" s="1"/>
    </row>
    <row r="10" spans="1:8" x14ac:dyDescent="0.25">
      <c r="A10" s="7">
        <v>5</v>
      </c>
      <c r="B10" s="67" t="s">
        <v>55</v>
      </c>
      <c r="C10" s="25">
        <v>688.5</v>
      </c>
      <c r="D10" s="60"/>
      <c r="E10" s="1"/>
      <c r="F10" s="1"/>
      <c r="G10" s="1"/>
      <c r="H10" s="1"/>
    </row>
    <row r="11" spans="1:8" ht="15.75" x14ac:dyDescent="0.25">
      <c r="A11" s="7"/>
      <c r="B11" s="66" t="s">
        <v>48</v>
      </c>
      <c r="C11" s="60">
        <f>SUM(C6:C10)</f>
        <v>7437.42</v>
      </c>
      <c r="D11" s="60">
        <f>C11</f>
        <v>7437.42</v>
      </c>
      <c r="E11" s="1"/>
      <c r="F11" s="1"/>
      <c r="G11" s="1"/>
      <c r="H11" s="1"/>
    </row>
    <row r="12" spans="1:8" ht="15.75" x14ac:dyDescent="0.25">
      <c r="A12" s="7"/>
      <c r="B12" s="66" t="s">
        <v>5</v>
      </c>
      <c r="C12" s="8"/>
      <c r="D12" s="8"/>
      <c r="E12" s="1"/>
      <c r="F12" s="1"/>
      <c r="G12" s="1"/>
      <c r="H12" s="1"/>
    </row>
    <row r="13" spans="1:8" ht="30" x14ac:dyDescent="0.25">
      <c r="A13" s="7">
        <v>1</v>
      </c>
      <c r="B13" s="29" t="s">
        <v>47</v>
      </c>
      <c r="C13" s="25">
        <v>1223.92</v>
      </c>
      <c r="D13" s="8"/>
      <c r="E13" s="1"/>
      <c r="F13" s="1"/>
      <c r="G13" s="1"/>
      <c r="H13" s="1"/>
    </row>
    <row r="14" spans="1:8" ht="15" customHeight="1" x14ac:dyDescent="0.25">
      <c r="A14" s="7">
        <v>2</v>
      </c>
      <c r="B14" s="29" t="s">
        <v>49</v>
      </c>
      <c r="C14" s="59">
        <v>935</v>
      </c>
      <c r="D14" s="8"/>
      <c r="E14" s="1"/>
      <c r="F14" s="1"/>
      <c r="G14" s="1"/>
      <c r="H14" s="1"/>
    </row>
    <row r="15" spans="1:8" ht="15.75" x14ac:dyDescent="0.25">
      <c r="A15" s="7"/>
      <c r="B15" s="66" t="s">
        <v>60</v>
      </c>
      <c r="C15" s="70">
        <f>SUM(C13:C14)</f>
        <v>2158.92</v>
      </c>
      <c r="D15" s="70">
        <f>C15+D11</f>
        <v>9596.34</v>
      </c>
      <c r="E15" s="1"/>
      <c r="F15" s="1"/>
      <c r="G15" s="1"/>
      <c r="H15" s="1"/>
    </row>
    <row r="16" spans="1:8" ht="15.75" x14ac:dyDescent="0.25">
      <c r="A16" s="7"/>
      <c r="B16" s="66" t="s">
        <v>3</v>
      </c>
      <c r="C16" s="8"/>
      <c r="D16" s="8"/>
      <c r="E16" s="1"/>
      <c r="F16" s="1"/>
      <c r="G16" s="1"/>
      <c r="H16" s="1"/>
    </row>
    <row r="17" spans="1:8" ht="30" x14ac:dyDescent="0.25">
      <c r="A17" s="7">
        <v>1</v>
      </c>
      <c r="B17" s="29" t="s">
        <v>47</v>
      </c>
      <c r="C17" s="25">
        <v>1223.92</v>
      </c>
      <c r="D17" s="8"/>
      <c r="E17" s="1"/>
      <c r="F17" s="1"/>
      <c r="G17" s="1"/>
      <c r="H17" s="1"/>
    </row>
    <row r="18" spans="1:8" ht="60" x14ac:dyDescent="0.25">
      <c r="A18" s="7">
        <v>2</v>
      </c>
      <c r="B18" s="29" t="s">
        <v>49</v>
      </c>
      <c r="C18" s="59">
        <v>935</v>
      </c>
      <c r="D18" s="8"/>
      <c r="E18" s="1"/>
      <c r="F18" s="1"/>
      <c r="G18" s="1"/>
      <c r="H18" s="1"/>
    </row>
    <row r="19" spans="1:8" x14ac:dyDescent="0.25">
      <c r="A19" s="7">
        <v>3</v>
      </c>
      <c r="B19" s="31" t="s">
        <v>61</v>
      </c>
      <c r="C19" s="59">
        <v>1921</v>
      </c>
      <c r="D19" s="60"/>
      <c r="E19" s="1"/>
      <c r="F19" s="1"/>
      <c r="G19" s="1"/>
      <c r="H19" s="1"/>
    </row>
    <row r="20" spans="1:8" ht="15.75" x14ac:dyDescent="0.25">
      <c r="A20" s="7">
        <v>4</v>
      </c>
      <c r="B20" s="52" t="s">
        <v>62</v>
      </c>
      <c r="C20" s="73">
        <v>918</v>
      </c>
      <c r="D20" s="8"/>
      <c r="E20" s="1"/>
      <c r="F20" s="1"/>
      <c r="G20" s="1"/>
      <c r="H20" s="1"/>
    </row>
    <row r="21" spans="1:8" x14ac:dyDescent="0.25">
      <c r="A21" s="7"/>
      <c r="B21" s="30" t="s">
        <v>63</v>
      </c>
      <c r="C21" s="60">
        <f>SUM(C17:C20)</f>
        <v>4997.92</v>
      </c>
      <c r="D21" s="60">
        <f>C21+D15</f>
        <v>14594.26</v>
      </c>
      <c r="E21" s="1"/>
      <c r="F21" s="1"/>
    </row>
    <row r="22" spans="1:8" ht="15.75" x14ac:dyDescent="0.25">
      <c r="A22" s="7"/>
      <c r="B22" s="66" t="s">
        <v>7</v>
      </c>
      <c r="C22" s="8"/>
      <c r="D22" s="8"/>
      <c r="E22" s="1"/>
      <c r="F22" s="1"/>
    </row>
    <row r="23" spans="1:8" ht="30" x14ac:dyDescent="0.25">
      <c r="A23" s="7">
        <v>1</v>
      </c>
      <c r="B23" s="29" t="s">
        <v>47</v>
      </c>
      <c r="C23" s="25">
        <v>1223.92</v>
      </c>
      <c r="D23" s="8"/>
      <c r="E23" s="1"/>
      <c r="F23" s="1"/>
    </row>
    <row r="24" spans="1:8" s="5" customFormat="1" ht="60" x14ac:dyDescent="0.25">
      <c r="A24" s="7">
        <v>2</v>
      </c>
      <c r="B24" s="29" t="s">
        <v>49</v>
      </c>
      <c r="C24" s="59">
        <v>935</v>
      </c>
      <c r="D24" s="8"/>
      <c r="E24" s="4"/>
      <c r="F24" s="4"/>
    </row>
    <row r="25" spans="1:8" s="5" customFormat="1" ht="15.75" x14ac:dyDescent="0.25">
      <c r="A25" s="7"/>
      <c r="B25" s="72" t="s">
        <v>50</v>
      </c>
      <c r="C25" s="8">
        <v>459</v>
      </c>
      <c r="D25" s="8"/>
      <c r="E25" s="4"/>
      <c r="F25" s="4"/>
    </row>
    <row r="26" spans="1:8" s="5" customFormat="1" x14ac:dyDescent="0.25">
      <c r="A26" s="7"/>
      <c r="B26" s="30" t="s">
        <v>68</v>
      </c>
      <c r="C26" s="3">
        <f>SUM(C23:C25)</f>
        <v>2617.92</v>
      </c>
      <c r="D26" s="60">
        <f>C26+D21</f>
        <v>17212.18</v>
      </c>
      <c r="E26" s="4"/>
      <c r="F26" s="4"/>
    </row>
    <row r="27" spans="1:8" s="5" customFormat="1" x14ac:dyDescent="0.25">
      <c r="A27" s="7"/>
      <c r="B27" s="30" t="s">
        <v>8</v>
      </c>
      <c r="C27" s="29"/>
      <c r="D27" s="8"/>
      <c r="E27" s="4"/>
      <c r="F27" s="4"/>
    </row>
    <row r="28" spans="1:8" s="5" customFormat="1" ht="30" x14ac:dyDescent="0.25">
      <c r="A28" s="7">
        <v>1</v>
      </c>
      <c r="B28" s="29" t="s">
        <v>47</v>
      </c>
      <c r="C28" s="11">
        <v>1223.92</v>
      </c>
      <c r="D28" s="8"/>
      <c r="E28" s="4"/>
      <c r="F28" s="4"/>
    </row>
    <row r="29" spans="1:8" s="5" customFormat="1" ht="60" x14ac:dyDescent="0.25">
      <c r="A29" s="7">
        <v>2</v>
      </c>
      <c r="B29" s="29" t="s">
        <v>49</v>
      </c>
      <c r="C29" s="29">
        <v>935</v>
      </c>
      <c r="D29" s="8"/>
      <c r="E29" s="4"/>
      <c r="F29" s="4"/>
    </row>
    <row r="30" spans="1:8" s="5" customFormat="1" x14ac:dyDescent="0.25">
      <c r="A30" s="29">
        <v>3</v>
      </c>
      <c r="B30" s="29" t="s">
        <v>75</v>
      </c>
      <c r="C30" s="29">
        <v>918</v>
      </c>
      <c r="D30" s="30"/>
      <c r="E30" s="4"/>
      <c r="F30" s="4"/>
    </row>
    <row r="31" spans="1:8" x14ac:dyDescent="0.25">
      <c r="A31" s="29">
        <v>4</v>
      </c>
      <c r="B31" s="29" t="s">
        <v>50</v>
      </c>
      <c r="C31" s="29">
        <v>459</v>
      </c>
      <c r="D31" s="30"/>
      <c r="E31" s="1"/>
      <c r="F31" s="1"/>
    </row>
    <row r="32" spans="1:8" ht="15.75" x14ac:dyDescent="0.25">
      <c r="A32" s="7">
        <v>5</v>
      </c>
      <c r="B32" s="72" t="s">
        <v>54</v>
      </c>
      <c r="C32" s="7">
        <v>3672</v>
      </c>
      <c r="D32" s="8"/>
      <c r="E32" s="1"/>
      <c r="F32" s="1"/>
    </row>
    <row r="33" spans="1:6" x14ac:dyDescent="0.25">
      <c r="A33" s="7"/>
      <c r="B33" s="30" t="s">
        <v>76</v>
      </c>
      <c r="C33" s="60">
        <f>SUM(C28:C32)</f>
        <v>7207.92</v>
      </c>
      <c r="D33" s="70">
        <f>C33+D26</f>
        <v>24420.1</v>
      </c>
      <c r="E33" s="1"/>
      <c r="F33" s="1"/>
    </row>
    <row r="34" spans="1:6" x14ac:dyDescent="0.25">
      <c r="A34" s="7"/>
      <c r="B34" s="30" t="s">
        <v>9</v>
      </c>
      <c r="C34" s="29"/>
      <c r="D34" s="8"/>
      <c r="E34" s="1"/>
      <c r="F34" s="1"/>
    </row>
    <row r="35" spans="1:6" ht="30" x14ac:dyDescent="0.25">
      <c r="A35" s="7">
        <v>1</v>
      </c>
      <c r="B35" s="29" t="s">
        <v>47</v>
      </c>
      <c r="C35" s="11">
        <v>1223.92</v>
      </c>
      <c r="D35" s="8"/>
      <c r="E35" s="1"/>
      <c r="F35" s="1"/>
    </row>
    <row r="36" spans="1:6" ht="60" x14ac:dyDescent="0.25">
      <c r="A36" s="7">
        <v>2</v>
      </c>
      <c r="B36" s="29" t="s">
        <v>49</v>
      </c>
      <c r="C36" s="29">
        <v>935</v>
      </c>
      <c r="D36" s="8"/>
      <c r="E36" s="1"/>
      <c r="F36" s="1"/>
    </row>
    <row r="37" spans="1:6" ht="30" x14ac:dyDescent="0.25">
      <c r="A37" s="7">
        <v>3</v>
      </c>
      <c r="B37" s="29" t="s">
        <v>79</v>
      </c>
      <c r="C37" s="68">
        <v>758.5</v>
      </c>
      <c r="D37" s="8"/>
      <c r="E37" s="1"/>
      <c r="F37" s="1"/>
    </row>
    <row r="38" spans="1:6" x14ac:dyDescent="0.25">
      <c r="A38" s="7"/>
      <c r="B38" s="30" t="s">
        <v>80</v>
      </c>
      <c r="C38" s="69">
        <f>SUM(C35:C37)</f>
        <v>2917.42</v>
      </c>
      <c r="D38" s="60">
        <f>C38+D33</f>
        <v>27337.519999999997</v>
      </c>
      <c r="E38" s="1"/>
      <c r="F38" s="1"/>
    </row>
    <row r="39" spans="1:6" x14ac:dyDescent="0.25">
      <c r="A39" s="7"/>
      <c r="B39" s="30" t="s">
        <v>10</v>
      </c>
      <c r="C39" s="29"/>
      <c r="D39" s="8"/>
      <c r="E39" s="1"/>
      <c r="F39" s="1"/>
    </row>
    <row r="40" spans="1:6" s="5" customFormat="1" ht="30" x14ac:dyDescent="0.25">
      <c r="A40" s="7">
        <v>1</v>
      </c>
      <c r="B40" s="29" t="s">
        <v>47</v>
      </c>
      <c r="C40" s="11">
        <v>1223.92</v>
      </c>
      <c r="D40" s="8"/>
      <c r="E40" s="4"/>
      <c r="F40" s="4"/>
    </row>
    <row r="41" spans="1:6" s="5" customFormat="1" ht="60" x14ac:dyDescent="0.25">
      <c r="A41" s="7">
        <v>2</v>
      </c>
      <c r="B41" s="29" t="s">
        <v>49</v>
      </c>
      <c r="C41" s="29">
        <v>935</v>
      </c>
      <c r="D41" s="8"/>
      <c r="E41" s="4"/>
      <c r="F41" s="4"/>
    </row>
    <row r="42" spans="1:6" x14ac:dyDescent="0.25">
      <c r="A42" s="7"/>
      <c r="B42" s="30" t="s">
        <v>82</v>
      </c>
      <c r="C42" s="74">
        <f>SUM(C40:C41)</f>
        <v>2158.92</v>
      </c>
      <c r="D42" s="75">
        <f>C42+D38</f>
        <v>29496.439999999995</v>
      </c>
      <c r="E42" s="1"/>
      <c r="F42" s="1"/>
    </row>
    <row r="43" spans="1:6" x14ac:dyDescent="0.25">
      <c r="A43" s="7"/>
      <c r="B43" s="30" t="s">
        <v>11</v>
      </c>
      <c r="C43" s="29"/>
      <c r="D43" s="8"/>
      <c r="E43" s="1"/>
      <c r="F43" s="1"/>
    </row>
    <row r="44" spans="1:6" ht="30" x14ac:dyDescent="0.25">
      <c r="A44" s="7">
        <v>1</v>
      </c>
      <c r="B44" s="29" t="s">
        <v>47</v>
      </c>
      <c r="C44" s="11">
        <v>1223.92</v>
      </c>
      <c r="D44" s="8"/>
      <c r="E44" s="1"/>
      <c r="F44" s="1"/>
    </row>
    <row r="45" spans="1:6" ht="60" x14ac:dyDescent="0.25">
      <c r="A45" s="7">
        <v>2</v>
      </c>
      <c r="B45" s="29" t="s">
        <v>49</v>
      </c>
      <c r="C45" s="29">
        <v>935</v>
      </c>
      <c r="D45" s="8"/>
      <c r="E45" s="1"/>
      <c r="F45" s="1"/>
    </row>
    <row r="46" spans="1:6" x14ac:dyDescent="0.25">
      <c r="A46" s="7"/>
      <c r="B46" s="30" t="s">
        <v>85</v>
      </c>
      <c r="C46" s="74">
        <f>SUM(C44:C45)</f>
        <v>2158.92</v>
      </c>
      <c r="D46" s="75">
        <f>C46+D42</f>
        <v>31655.359999999993</v>
      </c>
      <c r="E46" s="1"/>
      <c r="F46" s="1"/>
    </row>
    <row r="47" spans="1:6" x14ac:dyDescent="0.25">
      <c r="A47" s="7"/>
      <c r="B47" s="30" t="s">
        <v>12</v>
      </c>
      <c r="C47" s="29"/>
      <c r="D47" s="8"/>
      <c r="E47" s="1"/>
      <c r="F47" s="1"/>
    </row>
    <row r="48" spans="1:6" ht="30" x14ac:dyDescent="0.25">
      <c r="A48" s="7">
        <v>1</v>
      </c>
      <c r="B48" s="29" t="s">
        <v>47</v>
      </c>
      <c r="C48" s="11">
        <v>1223.92</v>
      </c>
      <c r="D48" s="8"/>
      <c r="E48" s="1"/>
      <c r="F48" s="1"/>
    </row>
    <row r="49" spans="1:6" ht="60" x14ac:dyDescent="0.25">
      <c r="A49" s="7">
        <v>2</v>
      </c>
      <c r="B49" s="29" t="s">
        <v>49</v>
      </c>
      <c r="C49" s="29">
        <v>935</v>
      </c>
      <c r="D49" s="8"/>
      <c r="E49" s="1"/>
      <c r="F49" s="1"/>
    </row>
    <row r="50" spans="1:6" x14ac:dyDescent="0.25">
      <c r="A50" s="7">
        <v>3</v>
      </c>
      <c r="B50" s="29" t="s">
        <v>50</v>
      </c>
      <c r="C50" s="59">
        <v>2070</v>
      </c>
      <c r="D50" s="8"/>
      <c r="E50" s="1"/>
      <c r="F50" s="1"/>
    </row>
    <row r="51" spans="1:6" x14ac:dyDescent="0.25">
      <c r="A51" s="7">
        <v>4</v>
      </c>
      <c r="B51" s="29" t="s">
        <v>90</v>
      </c>
      <c r="C51" s="59">
        <v>1380</v>
      </c>
      <c r="D51" s="8"/>
      <c r="E51" s="1"/>
      <c r="F51" s="1"/>
    </row>
    <row r="52" spans="1:6" x14ac:dyDescent="0.25">
      <c r="A52" s="29"/>
      <c r="B52" s="38" t="s">
        <v>91</v>
      </c>
      <c r="C52" s="30">
        <f>SUM(C48:C51)</f>
        <v>5608.92</v>
      </c>
      <c r="D52" s="76">
        <f>C52+D46</f>
        <v>37264.279999999992</v>
      </c>
      <c r="E52" s="1"/>
      <c r="F52" s="1"/>
    </row>
    <row r="53" spans="1:6" x14ac:dyDescent="0.25">
      <c r="A53" s="7"/>
      <c r="B53" s="30" t="s">
        <v>13</v>
      </c>
      <c r="C53" s="29"/>
      <c r="D53" s="8"/>
      <c r="E53" s="1"/>
      <c r="F53" s="1"/>
    </row>
    <row r="54" spans="1:6" ht="30" x14ac:dyDescent="0.25">
      <c r="A54" s="7">
        <v>1</v>
      </c>
      <c r="B54" s="29" t="s">
        <v>47</v>
      </c>
      <c r="C54" s="11">
        <v>1223.92</v>
      </c>
      <c r="D54" s="8"/>
      <c r="E54" s="1"/>
      <c r="F54" s="1"/>
    </row>
    <row r="55" spans="1:6" ht="60" x14ac:dyDescent="0.25">
      <c r="A55" s="7">
        <v>2</v>
      </c>
      <c r="B55" s="29" t="s">
        <v>49</v>
      </c>
      <c r="C55" s="29">
        <v>935</v>
      </c>
      <c r="D55" s="8"/>
      <c r="E55" s="1"/>
      <c r="F55" s="1"/>
    </row>
    <row r="56" spans="1:6" ht="30" x14ac:dyDescent="0.25">
      <c r="A56" s="29">
        <v>3</v>
      </c>
      <c r="B56" s="33" t="s">
        <v>94</v>
      </c>
      <c r="C56" s="29">
        <v>4936.6000000000004</v>
      </c>
      <c r="D56" s="32"/>
      <c r="E56" s="1"/>
      <c r="F56" s="1"/>
    </row>
    <row r="57" spans="1:6" x14ac:dyDescent="0.25">
      <c r="A57" s="29"/>
      <c r="B57" s="77" t="s">
        <v>95</v>
      </c>
      <c r="C57" s="30">
        <f>SUM(C54:C56)</f>
        <v>7095.52</v>
      </c>
      <c r="D57" s="76">
        <f>C57+D52</f>
        <v>44359.799999999988</v>
      </c>
      <c r="E57" s="1"/>
      <c r="F57" s="1"/>
    </row>
    <row r="58" spans="1:6" x14ac:dyDescent="0.25">
      <c r="A58" s="7"/>
      <c r="B58" s="30" t="s">
        <v>14</v>
      </c>
      <c r="C58" s="29"/>
      <c r="D58" s="8"/>
      <c r="E58" s="1"/>
      <c r="F58" s="1"/>
    </row>
    <row r="59" spans="1:6" ht="30" x14ac:dyDescent="0.25">
      <c r="A59" s="7">
        <v>1</v>
      </c>
      <c r="B59" s="29" t="s">
        <v>47</v>
      </c>
      <c r="C59" s="11">
        <v>1223.92</v>
      </c>
      <c r="D59" s="8"/>
      <c r="E59" s="1"/>
      <c r="F59" s="1"/>
    </row>
    <row r="60" spans="1:6" ht="60" x14ac:dyDescent="0.25">
      <c r="A60" s="7">
        <v>2</v>
      </c>
      <c r="B60" s="29" t="s">
        <v>49</v>
      </c>
      <c r="C60" s="29">
        <v>935</v>
      </c>
      <c r="D60" s="8"/>
      <c r="E60" s="1"/>
      <c r="F60" s="1"/>
    </row>
    <row r="61" spans="1:6" x14ac:dyDescent="0.25">
      <c r="A61" s="7"/>
      <c r="B61" s="30" t="s">
        <v>101</v>
      </c>
      <c r="C61" s="60">
        <f>SUM(C59:C60)</f>
        <v>2158.92</v>
      </c>
      <c r="D61" s="78">
        <f>C61+D57</f>
        <v>46518.719999999987</v>
      </c>
      <c r="E61" s="1"/>
      <c r="F61" s="1"/>
    </row>
    <row r="62" spans="1:6" x14ac:dyDescent="0.25">
      <c r="A62" s="7"/>
      <c r="B62" s="30" t="s">
        <v>15</v>
      </c>
      <c r="C62" s="29"/>
      <c r="D62" s="8"/>
      <c r="E62" s="1"/>
      <c r="F62" s="1"/>
    </row>
    <row r="63" spans="1:6" ht="30" x14ac:dyDescent="0.25">
      <c r="A63" s="7">
        <v>1</v>
      </c>
      <c r="B63" s="29" t="s">
        <v>47</v>
      </c>
      <c r="C63" s="11">
        <v>1223.92</v>
      </c>
      <c r="D63" s="8"/>
      <c r="E63" s="1"/>
      <c r="F63" s="1"/>
    </row>
    <row r="64" spans="1:6" ht="60" x14ac:dyDescent="0.25">
      <c r="A64" s="7">
        <v>2</v>
      </c>
      <c r="B64" s="29" t="s">
        <v>49</v>
      </c>
      <c r="C64" s="29">
        <v>935</v>
      </c>
      <c r="D64" s="8"/>
      <c r="E64" s="1"/>
      <c r="F64" s="1"/>
    </row>
    <row r="65" spans="1:6" x14ac:dyDescent="0.25">
      <c r="A65" s="7"/>
      <c r="B65" s="30" t="s">
        <v>102</v>
      </c>
      <c r="C65" s="60">
        <f>SUM(C63:C64)</f>
        <v>2158.92</v>
      </c>
      <c r="D65" s="78">
        <f>C65+D61</f>
        <v>48677.639999999985</v>
      </c>
      <c r="E65" s="1"/>
      <c r="F65" s="1"/>
    </row>
    <row r="66" spans="1:6" x14ac:dyDescent="0.25">
      <c r="A66" s="7"/>
      <c r="B66" s="29"/>
      <c r="C66" s="59"/>
      <c r="D66" s="8"/>
      <c r="E66" s="1"/>
      <c r="F66" s="1"/>
    </row>
    <row r="67" spans="1:6" x14ac:dyDescent="0.25">
      <c r="A67" s="29"/>
      <c r="B67" s="33"/>
      <c r="C67" s="29"/>
      <c r="D67" s="34"/>
      <c r="E67" s="1"/>
      <c r="F67" s="1"/>
    </row>
    <row r="68" spans="1:6" x14ac:dyDescent="0.25">
      <c r="A68" s="29"/>
      <c r="B68" s="33"/>
      <c r="C68" s="29"/>
      <c r="D68" s="34"/>
      <c r="E68" s="1"/>
      <c r="F68" s="1"/>
    </row>
    <row r="69" spans="1:6" x14ac:dyDescent="0.25">
      <c r="A69" s="29"/>
      <c r="B69" s="30"/>
      <c r="C69" s="30"/>
      <c r="D69" s="34"/>
      <c r="E69" s="1"/>
      <c r="F69" s="1"/>
    </row>
    <row r="70" spans="1:6" x14ac:dyDescent="0.25">
      <c r="A70" s="29"/>
      <c r="B70" s="3"/>
      <c r="C70" s="30"/>
      <c r="D70" s="34"/>
      <c r="E70" s="1"/>
      <c r="F70" s="1"/>
    </row>
    <row r="71" spans="1:6" x14ac:dyDescent="0.25">
      <c r="A71" s="7"/>
      <c r="B71" s="29"/>
      <c r="C71" s="25"/>
      <c r="D71" s="8"/>
      <c r="E71" s="1"/>
      <c r="F71" s="1"/>
    </row>
    <row r="72" spans="1:6" x14ac:dyDescent="0.25">
      <c r="A72" s="7"/>
      <c r="B72" s="29"/>
      <c r="C72" s="59"/>
      <c r="D72" s="8"/>
      <c r="E72" s="1"/>
      <c r="F72" s="1"/>
    </row>
    <row r="73" spans="1:6" x14ac:dyDescent="0.25">
      <c r="A73" s="29"/>
      <c r="B73" s="30"/>
      <c r="C73" s="30"/>
      <c r="D73" s="34"/>
      <c r="E73" s="1"/>
      <c r="F73" s="1"/>
    </row>
    <row r="74" spans="1:6" x14ac:dyDescent="0.25">
      <c r="A74" s="29"/>
      <c r="B74" s="33"/>
      <c r="C74" s="29"/>
      <c r="D74" s="32"/>
      <c r="E74" s="1"/>
      <c r="F74" s="1"/>
    </row>
    <row r="75" spans="1:6" x14ac:dyDescent="0.25">
      <c r="A75" s="35"/>
      <c r="B75" s="35"/>
      <c r="C75" s="35"/>
      <c r="D75" s="35"/>
    </row>
    <row r="76" spans="1:6" x14ac:dyDescent="0.25">
      <c r="A76" s="35"/>
      <c r="B76" s="35"/>
      <c r="C76" s="35"/>
      <c r="D76" s="35"/>
    </row>
    <row r="77" spans="1:6" x14ac:dyDescent="0.25">
      <c r="A77" s="35"/>
      <c r="B77" s="35"/>
      <c r="C77" s="35"/>
      <c r="D77" s="35"/>
    </row>
    <row r="78" spans="1:6" x14ac:dyDescent="0.25">
      <c r="A78" s="35"/>
      <c r="B78" s="35"/>
      <c r="C78" s="35"/>
      <c r="D78" s="35"/>
    </row>
    <row r="79" spans="1:6" x14ac:dyDescent="0.25">
      <c r="A79" s="35"/>
      <c r="B79" s="35"/>
      <c r="C79" s="35"/>
      <c r="D79" s="35"/>
    </row>
    <row r="80" spans="1:6" x14ac:dyDescent="0.25">
      <c r="A80" s="35"/>
      <c r="B80" s="35"/>
      <c r="C80" s="35"/>
      <c r="D80" s="35"/>
    </row>
    <row r="81" spans="1:4" x14ac:dyDescent="0.25">
      <c r="A81" s="35"/>
      <c r="B81" s="35"/>
      <c r="C81" s="35"/>
      <c r="D81" s="35"/>
    </row>
    <row r="82" spans="1:4" x14ac:dyDescent="0.25">
      <c r="A82" s="35"/>
      <c r="B82" s="35"/>
      <c r="C82" s="35"/>
      <c r="D82" s="35"/>
    </row>
    <row r="83" spans="1:4" x14ac:dyDescent="0.25">
      <c r="A83" s="35"/>
      <c r="B83" s="35"/>
      <c r="C83" s="35"/>
      <c r="D83" s="35"/>
    </row>
    <row r="84" spans="1:4" x14ac:dyDescent="0.25">
      <c r="A84" s="35"/>
      <c r="B84" s="35"/>
      <c r="C84" s="35"/>
      <c r="D84" s="35"/>
    </row>
    <row r="85" spans="1:4" x14ac:dyDescent="0.25">
      <c r="A85" s="35"/>
      <c r="B85" s="35"/>
      <c r="C85" s="35"/>
      <c r="D85" s="35"/>
    </row>
    <row r="86" spans="1:4" x14ac:dyDescent="0.25">
      <c r="A86" s="35"/>
      <c r="B86" s="35"/>
      <c r="C86" s="35"/>
      <c r="D86" s="35"/>
    </row>
    <row r="87" spans="1:4" x14ac:dyDescent="0.25">
      <c r="A87" s="35"/>
      <c r="B87" s="35"/>
      <c r="C87" s="35"/>
      <c r="D87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1"/>
      <c r="B1" s="80" t="s">
        <v>53</v>
      </c>
      <c r="C1" s="80"/>
      <c r="D1" s="80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9" t="s">
        <v>6</v>
      </c>
      <c r="C3" s="79"/>
      <c r="D3" s="7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8</v>
      </c>
      <c r="C5" s="7"/>
      <c r="D5" s="7"/>
      <c r="E5" s="1"/>
      <c r="F5" s="1"/>
      <c r="G5" s="1"/>
      <c r="H5" s="1"/>
    </row>
    <row r="6" spans="1:8" s="1" customFormat="1" x14ac:dyDescent="0.25">
      <c r="A6" s="29">
        <v>1</v>
      </c>
      <c r="B6" s="29" t="s">
        <v>77</v>
      </c>
      <c r="C6" s="29">
        <v>1505.6</v>
      </c>
      <c r="D6" s="30">
        <f>C6</f>
        <v>1505.6</v>
      </c>
    </row>
    <row r="7" spans="1:8" s="1" customFormat="1" x14ac:dyDescent="0.25">
      <c r="A7" s="29"/>
      <c r="B7" s="30"/>
      <c r="C7" s="30"/>
      <c r="D7" s="30"/>
    </row>
    <row r="8" spans="1:8" s="1" customFormat="1" x14ac:dyDescent="0.25">
      <c r="A8" s="29"/>
      <c r="B8" s="30"/>
      <c r="C8" s="29"/>
      <c r="D8" s="30"/>
    </row>
    <row r="9" spans="1:8" s="1" customFormat="1" x14ac:dyDescent="0.25">
      <c r="A9" s="29"/>
      <c r="B9" s="29"/>
      <c r="C9" s="29"/>
      <c r="D9" s="29"/>
    </row>
    <row r="10" spans="1:8" s="4" customFormat="1" x14ac:dyDescent="0.25">
      <c r="A10" s="29"/>
      <c r="B10" s="29"/>
      <c r="C10" s="29"/>
      <c r="D10" s="30"/>
    </row>
    <row r="11" spans="1:8" s="4" customFormat="1" x14ac:dyDescent="0.25">
      <c r="A11" s="29"/>
      <c r="B11" s="30"/>
      <c r="C11" s="30"/>
      <c r="D11" s="30"/>
    </row>
    <row r="12" spans="1:8" s="1" customFormat="1" x14ac:dyDescent="0.25">
      <c r="A12" s="29"/>
      <c r="B12" s="30"/>
      <c r="C12" s="30"/>
      <c r="D12" s="30"/>
    </row>
    <row r="13" spans="1:8" s="1" customFormat="1" x14ac:dyDescent="0.25">
      <c r="A13" s="29"/>
      <c r="B13" s="29"/>
      <c r="C13" s="29"/>
      <c r="D13" s="30"/>
    </row>
    <row r="14" spans="1:8" s="4" customFormat="1" x14ac:dyDescent="0.25">
      <c r="A14" s="29"/>
      <c r="B14" s="29"/>
      <c r="C14" s="29"/>
      <c r="D14" s="30"/>
    </row>
    <row r="15" spans="1:8" s="4" customFormat="1" x14ac:dyDescent="0.25">
      <c r="A15" s="29"/>
      <c r="B15" s="30"/>
      <c r="C15" s="29"/>
      <c r="D15" s="30"/>
    </row>
    <row r="16" spans="1:8" s="1" customFormat="1" x14ac:dyDescent="0.25">
      <c r="A16" s="29"/>
      <c r="B16" s="29"/>
      <c r="C16" s="29"/>
      <c r="D16" s="30"/>
    </row>
    <row r="17" spans="1:4" s="1" customFormat="1" x14ac:dyDescent="0.25">
      <c r="A17" s="29"/>
      <c r="B17" s="30"/>
      <c r="C17" s="29"/>
      <c r="D17" s="30"/>
    </row>
    <row r="18" spans="1:4" s="1" customFormat="1" x14ac:dyDescent="0.25">
      <c r="A18" s="29"/>
      <c r="B18" s="29"/>
      <c r="C18" s="29"/>
      <c r="D18" s="29"/>
    </row>
    <row r="19" spans="1:4" s="1" customFormat="1" x14ac:dyDescent="0.25">
      <c r="A19" s="29"/>
      <c r="B19" s="29"/>
      <c r="C19" s="29"/>
      <c r="D19" s="29"/>
    </row>
    <row r="20" spans="1:4" s="4" customFormat="1" x14ac:dyDescent="0.25">
      <c r="A20" s="29"/>
      <c r="B20" s="29"/>
      <c r="C20" s="29"/>
      <c r="D20" s="30"/>
    </row>
    <row r="21" spans="1:4" s="1" customFormat="1" x14ac:dyDescent="0.25">
      <c r="A21" s="29"/>
      <c r="B21" s="29"/>
      <c r="C21" s="29"/>
      <c r="D21" s="29"/>
    </row>
    <row r="22" spans="1:4" s="1" customFormat="1" x14ac:dyDescent="0.25">
      <c r="A22" s="29"/>
      <c r="B22" s="29"/>
      <c r="C22" s="29"/>
      <c r="D22" s="30"/>
    </row>
    <row r="23" spans="1:4" s="1" customFormat="1" x14ac:dyDescent="0.25">
      <c r="A23" s="29"/>
      <c r="B23" s="30"/>
      <c r="C23" s="29"/>
      <c r="D23" s="30"/>
    </row>
    <row r="24" spans="1:4" s="1" customFormat="1" x14ac:dyDescent="0.25">
      <c r="A24" s="29"/>
      <c r="B24" s="29"/>
      <c r="C24" s="29"/>
      <c r="D24" s="30"/>
    </row>
    <row r="25" spans="1:4" s="1" customFormat="1" ht="15.75" customHeight="1" x14ac:dyDescent="0.25">
      <c r="A25" s="29"/>
      <c r="B25" s="29"/>
      <c r="C25" s="29"/>
      <c r="D25" s="29"/>
    </row>
    <row r="26" spans="1:4" s="1" customFormat="1" x14ac:dyDescent="0.25">
      <c r="A26" s="29"/>
      <c r="B26" s="29"/>
      <c r="C26" s="29"/>
      <c r="D26" s="30"/>
    </row>
    <row r="27" spans="1:4" s="1" customFormat="1" x14ac:dyDescent="0.25">
      <c r="A27" s="29"/>
      <c r="B27" s="29"/>
      <c r="C27" s="29"/>
      <c r="D27" s="30"/>
    </row>
    <row r="28" spans="1:4" x14ac:dyDescent="0.25">
      <c r="A28" s="36"/>
      <c r="B28" s="30"/>
      <c r="C28" s="36"/>
      <c r="D28" s="36"/>
    </row>
    <row r="29" spans="1:4" x14ac:dyDescent="0.25">
      <c r="A29" s="36"/>
      <c r="B29" s="29"/>
      <c r="C29" s="36"/>
      <c r="D29" s="37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29"/>
      <c r="C31" s="36"/>
      <c r="D31" s="37"/>
    </row>
    <row r="32" spans="1:4" x14ac:dyDescent="0.25">
      <c r="A32" s="36"/>
      <c r="B32" s="29"/>
      <c r="C32" s="36"/>
      <c r="D32" s="37"/>
    </row>
    <row r="33" spans="1:4" x14ac:dyDescent="0.25">
      <c r="A33" s="36"/>
      <c r="B33" s="29"/>
      <c r="C33" s="36"/>
      <c r="D33" s="36"/>
    </row>
    <row r="34" spans="1:4" x14ac:dyDescent="0.25">
      <c r="A34" s="36"/>
      <c r="B34" s="29"/>
      <c r="C34" s="36"/>
      <c r="D34" s="36"/>
    </row>
    <row r="35" spans="1:4" x14ac:dyDescent="0.25">
      <c r="A35" s="36"/>
      <c r="B35" s="30"/>
      <c r="C35" s="37"/>
      <c r="D35" s="37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  <row r="39" spans="1:4" x14ac:dyDescent="0.25">
      <c r="A39" s="35"/>
      <c r="B39" s="35"/>
      <c r="C39" s="35"/>
      <c r="D39" s="35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B12" sqref="B12:C1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0" t="s">
        <v>53</v>
      </c>
      <c r="C1" s="80"/>
      <c r="D1" s="80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79" t="s">
        <v>35</v>
      </c>
      <c r="C3" s="79"/>
      <c r="D3" s="79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29">
        <v>1</v>
      </c>
      <c r="B6" s="29" t="s">
        <v>56</v>
      </c>
      <c r="C6" s="29">
        <v>4175</v>
      </c>
      <c r="D6" s="30">
        <f>C6</f>
        <v>4175</v>
      </c>
    </row>
    <row r="7" spans="1:4" x14ac:dyDescent="0.25">
      <c r="A7" s="29"/>
      <c r="B7" s="30" t="s">
        <v>11</v>
      </c>
      <c r="C7" s="30"/>
      <c r="D7" s="30"/>
    </row>
    <row r="8" spans="1:4" x14ac:dyDescent="0.25">
      <c r="A8" s="29">
        <v>1</v>
      </c>
      <c r="B8" s="29" t="s">
        <v>86</v>
      </c>
      <c r="C8" s="29">
        <v>2171.3000000000002</v>
      </c>
      <c r="D8" s="30">
        <f>C8+D6</f>
        <v>6346.3</v>
      </c>
    </row>
    <row r="9" spans="1:4" x14ac:dyDescent="0.25">
      <c r="A9" s="29"/>
      <c r="B9" s="30" t="s">
        <v>12</v>
      </c>
      <c r="C9" s="29"/>
      <c r="D9" s="30"/>
    </row>
    <row r="10" spans="1:4" x14ac:dyDescent="0.25">
      <c r="A10" s="29">
        <v>1</v>
      </c>
      <c r="B10" s="29" t="s">
        <v>56</v>
      </c>
      <c r="C10" s="29">
        <v>4218.8999999999996</v>
      </c>
      <c r="D10" s="30">
        <f>C10+D8</f>
        <v>10565.2</v>
      </c>
    </row>
    <row r="11" spans="1:4" x14ac:dyDescent="0.25">
      <c r="A11" s="36"/>
      <c r="B11" s="30" t="s">
        <v>13</v>
      </c>
      <c r="C11" s="36"/>
      <c r="D11" s="37"/>
    </row>
    <row r="12" spans="1:4" ht="30" x14ac:dyDescent="0.25">
      <c r="A12" s="36">
        <v>1</v>
      </c>
      <c r="B12" s="29" t="s">
        <v>96</v>
      </c>
      <c r="C12" s="30">
        <v>3933.2</v>
      </c>
      <c r="D12" s="37">
        <f>C12+D10</f>
        <v>14498.400000000001</v>
      </c>
    </row>
    <row r="13" spans="1:4" x14ac:dyDescent="0.25">
      <c r="A13" s="36"/>
      <c r="B13" s="30"/>
      <c r="C13" s="36"/>
      <c r="D13" s="37"/>
    </row>
    <row r="14" spans="1:4" x14ac:dyDescent="0.25">
      <c r="A14" s="36"/>
      <c r="B14" s="29"/>
      <c r="C14" s="37"/>
      <c r="D14" s="37"/>
    </row>
    <row r="15" spans="1:4" x14ac:dyDescent="0.25">
      <c r="A15" s="36"/>
      <c r="B15" s="29"/>
      <c r="C15" s="29"/>
      <c r="D15" s="37"/>
    </row>
    <row r="16" spans="1:4" x14ac:dyDescent="0.25">
      <c r="A16" s="36"/>
      <c r="B16" s="29"/>
      <c r="C16" s="36"/>
      <c r="D16" s="37"/>
    </row>
    <row r="17" spans="1:4" x14ac:dyDescent="0.25">
      <c r="A17" s="36"/>
      <c r="B17" s="29"/>
      <c r="C17" s="36"/>
      <c r="D17" s="37"/>
    </row>
    <row r="18" spans="1:4" x14ac:dyDescent="0.25">
      <c r="A18" s="36"/>
      <c r="B18" s="29"/>
      <c r="C18" s="36"/>
      <c r="D18" s="37"/>
    </row>
    <row r="19" spans="1:4" x14ac:dyDescent="0.25">
      <c r="A19" s="36"/>
      <c r="B19" s="29"/>
      <c r="C19" s="36"/>
      <c r="D19" s="37"/>
    </row>
    <row r="20" spans="1:4" x14ac:dyDescent="0.25">
      <c r="A20" s="36"/>
      <c r="B20" s="29"/>
      <c r="C20" s="36"/>
      <c r="D20" s="37"/>
    </row>
    <row r="21" spans="1:4" x14ac:dyDescent="0.25">
      <c r="A21" s="36"/>
      <c r="B21" s="30"/>
      <c r="C21" s="36"/>
      <c r="D21" s="37"/>
    </row>
    <row r="22" spans="1:4" x14ac:dyDescent="0.25">
      <c r="A22" s="36"/>
      <c r="B22" s="29"/>
      <c r="C22" s="29"/>
      <c r="D22" s="37"/>
    </row>
    <row r="23" spans="1:4" x14ac:dyDescent="0.25">
      <c r="A23" s="36"/>
      <c r="B23" s="30"/>
      <c r="C23" s="36"/>
      <c r="D23" s="37"/>
    </row>
    <row r="24" spans="1:4" x14ac:dyDescent="0.25">
      <c r="A24" s="36"/>
      <c r="B24" s="29"/>
      <c r="C24" s="29"/>
      <c r="D24" s="37"/>
    </row>
    <row r="25" spans="1:4" x14ac:dyDescent="0.25">
      <c r="A25" s="36"/>
      <c r="B25" s="30"/>
      <c r="C25" s="36"/>
      <c r="D25" s="36"/>
    </row>
    <row r="26" spans="1:4" x14ac:dyDescent="0.25">
      <c r="A26" s="36"/>
      <c r="B26" s="29"/>
      <c r="C26" s="29"/>
      <c r="D26" s="37"/>
    </row>
    <row r="27" spans="1:4" x14ac:dyDescent="0.25">
      <c r="A27" s="36"/>
      <c r="B27" s="29"/>
      <c r="C27" s="36"/>
      <c r="D27" s="37"/>
    </row>
    <row r="28" spans="1:4" x14ac:dyDescent="0.25">
      <c r="A28" s="36"/>
      <c r="B28" s="30"/>
      <c r="C28" s="37"/>
      <c r="D28" s="37"/>
    </row>
    <row r="29" spans="1:4" x14ac:dyDescent="0.25">
      <c r="A29" s="35"/>
      <c r="B29" s="35"/>
      <c r="C29" s="35"/>
      <c r="D29" s="35"/>
    </row>
    <row r="30" spans="1:4" x14ac:dyDescent="0.25">
      <c r="A30" s="35"/>
      <c r="B30" s="35"/>
      <c r="C30" s="35"/>
      <c r="D30" s="35"/>
    </row>
    <row r="31" spans="1:4" x14ac:dyDescent="0.25">
      <c r="A31" s="35"/>
      <c r="B31" s="35"/>
      <c r="C31" s="35"/>
      <c r="D31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B10" sqref="B10:C10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80" t="s">
        <v>53</v>
      </c>
      <c r="C1" s="80"/>
      <c r="D1" s="80"/>
      <c r="E1" s="6"/>
      <c r="F1" s="6"/>
      <c r="G1" s="6"/>
      <c r="H1" s="6"/>
    </row>
    <row r="2" spans="1:8" ht="15.95" customHeight="1" x14ac:dyDescent="0.25">
      <c r="A2" s="1"/>
      <c r="B2" s="81" t="s">
        <v>29</v>
      </c>
      <c r="C2" s="81"/>
      <c r="D2" s="81"/>
      <c r="E2" s="1"/>
      <c r="F2" s="1"/>
      <c r="G2" s="1"/>
      <c r="H2" s="1"/>
    </row>
    <row r="3" spans="1:8" ht="15.95" customHeight="1" x14ac:dyDescent="0.25">
      <c r="A3" s="1"/>
      <c r="B3" s="80" t="s">
        <v>36</v>
      </c>
      <c r="C3" s="80"/>
      <c r="D3" s="80"/>
      <c r="E3" s="1"/>
      <c r="F3" s="1"/>
      <c r="G3" s="1"/>
      <c r="H3" s="1"/>
    </row>
    <row r="4" spans="1:8" x14ac:dyDescent="0.25">
      <c r="A4" s="7"/>
      <c r="B4" s="25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39"/>
      <c r="B5" s="39" t="s">
        <v>10</v>
      </c>
      <c r="C5" s="39"/>
      <c r="D5" s="39"/>
      <c r="E5" s="1"/>
      <c r="F5" s="1"/>
      <c r="G5" s="1"/>
      <c r="H5" s="1"/>
    </row>
    <row r="6" spans="1:8" ht="15.75" x14ac:dyDescent="0.25">
      <c r="A6" s="40">
        <v>1</v>
      </c>
      <c r="B6" s="40" t="s">
        <v>84</v>
      </c>
      <c r="C6" s="41">
        <v>14000.8</v>
      </c>
      <c r="D6" s="39">
        <f>C6</f>
        <v>14000.8</v>
      </c>
    </row>
    <row r="7" spans="1:8" ht="15.75" x14ac:dyDescent="0.25">
      <c r="A7" s="42"/>
      <c r="B7" s="44" t="s">
        <v>12</v>
      </c>
      <c r="C7" s="43"/>
      <c r="D7" s="44"/>
    </row>
    <row r="8" spans="1:8" ht="15.75" x14ac:dyDescent="0.25">
      <c r="A8" s="42">
        <v>1</v>
      </c>
      <c r="B8" s="40" t="s">
        <v>92</v>
      </c>
      <c r="C8" s="43">
        <v>30617.4</v>
      </c>
      <c r="D8" s="45">
        <f>C8+D6</f>
        <v>44618.2</v>
      </c>
    </row>
    <row r="9" spans="1:8" ht="15.75" x14ac:dyDescent="0.25">
      <c r="A9" s="42"/>
      <c r="B9" s="39" t="s">
        <v>13</v>
      </c>
      <c r="C9" s="46"/>
      <c r="D9" s="45"/>
    </row>
    <row r="10" spans="1:8" ht="15.75" x14ac:dyDescent="0.25">
      <c r="A10" s="47">
        <v>1</v>
      </c>
      <c r="B10" s="64" t="s">
        <v>98</v>
      </c>
      <c r="C10" s="42">
        <v>5696.81</v>
      </c>
      <c r="D10" s="44">
        <f>C10+D8</f>
        <v>50315.009999999995</v>
      </c>
    </row>
    <row r="11" spans="1:8" ht="15.75" x14ac:dyDescent="0.25">
      <c r="A11" s="48"/>
      <c r="B11" s="49"/>
      <c r="C11" s="50"/>
      <c r="D11" s="51"/>
    </row>
    <row r="12" spans="1:8" ht="15.75" x14ac:dyDescent="0.25">
      <c r="A12" s="42"/>
      <c r="B12" s="39"/>
      <c r="C12" s="42"/>
      <c r="D12" s="42"/>
    </row>
    <row r="13" spans="1:8" ht="15.75" x14ac:dyDescent="0.25">
      <c r="A13" s="42"/>
      <c r="B13" s="42"/>
      <c r="C13" s="42"/>
      <c r="D13" s="44"/>
    </row>
    <row r="14" spans="1:8" ht="15.75" x14ac:dyDescent="0.25">
      <c r="A14" s="42"/>
      <c r="B14" s="44"/>
      <c r="C14" s="42"/>
      <c r="D14" s="42"/>
    </row>
    <row r="15" spans="1:8" ht="15.75" x14ac:dyDescent="0.25">
      <c r="A15" s="42"/>
      <c r="B15" s="42"/>
      <c r="C15" s="42"/>
      <c r="D15" s="44"/>
    </row>
    <row r="16" spans="1:8" ht="15.75" x14ac:dyDescent="0.25">
      <c r="A16" s="42"/>
      <c r="B16" s="42"/>
      <c r="C16" s="42"/>
      <c r="D16" s="42"/>
    </row>
    <row r="17" spans="1:4" ht="15.75" x14ac:dyDescent="0.25">
      <c r="A17" s="42"/>
      <c r="B17" s="52"/>
      <c r="C17" s="42"/>
      <c r="D17" s="44"/>
    </row>
    <row r="18" spans="1:4" ht="15.75" x14ac:dyDescent="0.25">
      <c r="A18" s="42"/>
      <c r="B18" s="44"/>
      <c r="C18" s="42"/>
      <c r="D18" s="42"/>
    </row>
    <row r="19" spans="1:4" ht="15.75" x14ac:dyDescent="0.25">
      <c r="A19" s="42"/>
      <c r="B19" s="42"/>
      <c r="C19" s="42"/>
      <c r="D19" s="44"/>
    </row>
    <row r="20" spans="1:4" ht="15.75" x14ac:dyDescent="0.25">
      <c r="A20" s="42"/>
      <c r="B20" s="42"/>
      <c r="C20" s="42"/>
      <c r="D20" s="42"/>
    </row>
    <row r="21" spans="1:4" ht="15.75" x14ac:dyDescent="0.25">
      <c r="A21" s="42"/>
      <c r="B21" s="40"/>
      <c r="C21" s="42"/>
      <c r="D21" s="44"/>
    </row>
    <row r="22" spans="1:4" ht="15.75" x14ac:dyDescent="0.25">
      <c r="A22" s="42"/>
      <c r="B22" s="39"/>
      <c r="C22" s="42"/>
      <c r="D22" s="42"/>
    </row>
    <row r="23" spans="1:4" ht="15.75" x14ac:dyDescent="0.25">
      <c r="A23" s="42"/>
      <c r="B23" s="42"/>
      <c r="C23" s="44"/>
      <c r="D23" s="44"/>
    </row>
    <row r="24" spans="1:4" ht="15.75" x14ac:dyDescent="0.25">
      <c r="A24" s="42"/>
      <c r="B24" s="44"/>
      <c r="C24" s="42"/>
      <c r="D24" s="44"/>
    </row>
    <row r="25" spans="1:4" ht="15.75" x14ac:dyDescent="0.25">
      <c r="A25" s="42"/>
      <c r="B25" s="40"/>
      <c r="C25" s="42"/>
      <c r="D25" s="42"/>
    </row>
    <row r="26" spans="1:4" ht="15.75" x14ac:dyDescent="0.25">
      <c r="A26" s="42"/>
      <c r="B26" s="40"/>
      <c r="C26" s="42"/>
      <c r="D26" s="44"/>
    </row>
    <row r="27" spans="1:4" ht="15.75" x14ac:dyDescent="0.25">
      <c r="A27" s="42"/>
      <c r="B27" s="44"/>
      <c r="C27" s="44"/>
      <c r="D27" s="44"/>
    </row>
    <row r="28" spans="1:4" ht="15.75" x14ac:dyDescent="0.25">
      <c r="A28" s="42"/>
      <c r="B28" s="42"/>
      <c r="C28" s="42"/>
      <c r="D28" s="42"/>
    </row>
    <row r="29" spans="1:4" ht="15.75" x14ac:dyDescent="0.25">
      <c r="A29" s="42"/>
      <c r="B29" s="44"/>
      <c r="C29" s="44"/>
      <c r="D29" s="44"/>
    </row>
    <row r="30" spans="1:4" ht="15.75" x14ac:dyDescent="0.25">
      <c r="A30" s="42"/>
      <c r="B30" s="44"/>
      <c r="C30" s="42"/>
      <c r="D30" s="42"/>
    </row>
    <row r="31" spans="1:4" ht="15.75" x14ac:dyDescent="0.25">
      <c r="A31" s="42"/>
      <c r="B31" s="42"/>
      <c r="C31" s="42"/>
      <c r="D31" s="42"/>
    </row>
    <row r="32" spans="1:4" ht="15.75" x14ac:dyDescent="0.25">
      <c r="A32" s="42"/>
      <c r="B32" s="44"/>
      <c r="C32" s="44"/>
      <c r="D32" s="4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0" t="s">
        <v>53</v>
      </c>
      <c r="C1" s="80"/>
      <c r="D1" s="80"/>
    </row>
    <row r="2" spans="1:4" ht="15.75" x14ac:dyDescent="0.25">
      <c r="A2" s="1"/>
      <c r="B2" s="81" t="s">
        <v>29</v>
      </c>
      <c r="C2" s="81"/>
      <c r="D2" s="81"/>
    </row>
    <row r="3" spans="1:4" ht="15.75" x14ac:dyDescent="0.25">
      <c r="A3" s="1"/>
      <c r="B3" s="80" t="s">
        <v>32</v>
      </c>
      <c r="C3" s="80"/>
      <c r="D3" s="80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/>
      <c r="C5" s="9"/>
      <c r="D5" s="9"/>
    </row>
    <row r="6" spans="1:4" x14ac:dyDescent="0.25">
      <c r="A6" s="3"/>
      <c r="B6" s="29"/>
      <c r="C6" s="53"/>
      <c r="D6" s="30"/>
    </row>
    <row r="7" spans="1:4" x14ac:dyDescent="0.25">
      <c r="A7" s="12"/>
      <c r="B7" s="29"/>
      <c r="C7" s="54"/>
      <c r="D7" s="37"/>
    </row>
    <row r="8" spans="1:4" x14ac:dyDescent="0.25">
      <c r="A8" s="13"/>
      <c r="B8" s="30"/>
      <c r="C8" s="61"/>
      <c r="D8" s="55"/>
    </row>
    <row r="9" spans="1:4" x14ac:dyDescent="0.25">
      <c r="A9" s="24"/>
      <c r="B9" s="62"/>
      <c r="C9" s="37"/>
      <c r="D9" s="37"/>
    </row>
    <row r="10" spans="1:4" x14ac:dyDescent="0.25">
      <c r="A10" s="14"/>
      <c r="B10" s="65"/>
      <c r="C10" s="58"/>
      <c r="D10" s="63"/>
    </row>
    <row r="11" spans="1:4" x14ac:dyDescent="0.25">
      <c r="A11" s="13"/>
      <c r="B11" s="30"/>
      <c r="C11" s="36"/>
      <c r="D11" s="36"/>
    </row>
    <row r="12" spans="1:4" x14ac:dyDescent="0.25">
      <c r="A12" s="13"/>
      <c r="B12" s="29"/>
      <c r="C12" s="36"/>
      <c r="D12" s="37"/>
    </row>
    <row r="13" spans="1:4" x14ac:dyDescent="0.25">
      <c r="A13" s="13"/>
      <c r="B13" s="36"/>
      <c r="C13" s="36"/>
      <c r="D13" s="36"/>
    </row>
    <row r="14" spans="1:4" x14ac:dyDescent="0.25">
      <c r="A14" s="13"/>
      <c r="B14" s="37"/>
      <c r="C14" s="37"/>
      <c r="D14" s="37"/>
    </row>
    <row r="15" spans="1:4" x14ac:dyDescent="0.25">
      <c r="A15" s="13"/>
      <c r="B15" s="37"/>
      <c r="C15" s="36"/>
      <c r="D15" s="36"/>
    </row>
    <row r="16" spans="1:4" x14ac:dyDescent="0.25">
      <c r="A16" s="13"/>
      <c r="B16" s="31"/>
      <c r="C16" s="36"/>
      <c r="D16" s="36"/>
    </row>
    <row r="17" spans="1:4" x14ac:dyDescent="0.25">
      <c r="A17" s="13"/>
      <c r="B17" s="36"/>
      <c r="C17" s="36"/>
      <c r="D17" s="36"/>
    </row>
    <row r="18" spans="1:4" x14ac:dyDescent="0.25">
      <c r="A18" s="13"/>
      <c r="B18" s="37"/>
      <c r="C18" s="37"/>
      <c r="D18" s="37"/>
    </row>
    <row r="19" spans="1:4" x14ac:dyDescent="0.25">
      <c r="A19" s="13"/>
      <c r="B19" s="37"/>
      <c r="C19" s="36"/>
      <c r="D19" s="36"/>
    </row>
    <row r="20" spans="1:4" x14ac:dyDescent="0.25">
      <c r="A20" s="13"/>
      <c r="B20" s="29"/>
      <c r="C20" s="36"/>
      <c r="D20" s="36"/>
    </row>
    <row r="21" spans="1:4" x14ac:dyDescent="0.25">
      <c r="A21" s="13"/>
      <c r="B21" s="29"/>
      <c r="C21" s="36"/>
      <c r="D21" s="36"/>
    </row>
    <row r="22" spans="1:4" x14ac:dyDescent="0.25">
      <c r="A22" s="13"/>
      <c r="B22" s="37"/>
      <c r="C22" s="37"/>
      <c r="D22" s="37"/>
    </row>
    <row r="23" spans="1:4" x14ac:dyDescent="0.25">
      <c r="A23" s="13"/>
      <c r="B23" s="37"/>
      <c r="C23" s="36"/>
      <c r="D23" s="36"/>
    </row>
    <row r="24" spans="1:4" x14ac:dyDescent="0.25">
      <c r="A24" s="13"/>
      <c r="B24" s="29"/>
      <c r="C24" s="36"/>
      <c r="D24" s="36"/>
    </row>
    <row r="25" spans="1:4" x14ac:dyDescent="0.25">
      <c r="A25" s="13"/>
      <c r="B25" s="29"/>
      <c r="C25" s="36"/>
      <c r="D25" s="37"/>
    </row>
    <row r="26" spans="1:4" x14ac:dyDescent="0.25">
      <c r="A26" s="13"/>
      <c r="B26" s="37"/>
      <c r="C26" s="37"/>
      <c r="D26" s="37"/>
    </row>
    <row r="27" spans="1:4" x14ac:dyDescent="0.25">
      <c r="A27" s="13"/>
      <c r="B27" s="36"/>
      <c r="C27" s="36"/>
      <c r="D27" s="36"/>
    </row>
    <row r="28" spans="1:4" x14ac:dyDescent="0.25">
      <c r="A28" s="13"/>
      <c r="B28" s="37"/>
      <c r="C28" s="37"/>
      <c r="D28" s="37"/>
    </row>
    <row r="29" spans="1:4" x14ac:dyDescent="0.25">
      <c r="A29" s="13"/>
      <c r="B29" s="37"/>
      <c r="C29" s="36"/>
      <c r="D29" s="36"/>
    </row>
    <row r="30" spans="1:4" x14ac:dyDescent="0.25">
      <c r="A30" s="13"/>
      <c r="B30" s="36"/>
      <c r="C30" s="36"/>
      <c r="D30" s="36"/>
    </row>
    <row r="31" spans="1:4" x14ac:dyDescent="0.25">
      <c r="A31" s="13"/>
      <c r="B31" s="37"/>
      <c r="C31" s="37"/>
      <c r="D31" s="37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tabSelected="1" topLeftCell="A7" workbookViewId="0">
      <selection activeCell="D34" sqref="D34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0" t="s">
        <v>57</v>
      </c>
      <c r="C1" s="80"/>
      <c r="D1" s="80"/>
      <c r="E1" s="6"/>
      <c r="F1" s="6"/>
      <c r="G1" s="6"/>
      <c r="H1" s="6"/>
    </row>
    <row r="2" spans="1:8" ht="15.75" x14ac:dyDescent="0.25">
      <c r="A2" s="1"/>
      <c r="B2" s="81" t="s">
        <v>29</v>
      </c>
      <c r="C2" s="81"/>
      <c r="D2" s="81"/>
      <c r="E2" s="1"/>
      <c r="F2" s="1"/>
      <c r="G2" s="1"/>
      <c r="H2" s="1"/>
    </row>
    <row r="3" spans="1:8" ht="15.75" x14ac:dyDescent="0.25">
      <c r="A3" s="1"/>
      <c r="B3" s="80" t="s">
        <v>37</v>
      </c>
      <c r="C3" s="80"/>
      <c r="D3" s="8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29"/>
      <c r="B5" s="30" t="s">
        <v>2</v>
      </c>
      <c r="C5" s="30"/>
      <c r="D5" s="29"/>
      <c r="E5" s="1"/>
      <c r="F5" s="1"/>
      <c r="G5" s="1"/>
      <c r="H5" s="1"/>
    </row>
    <row r="6" spans="1:8" s="1" customFormat="1" x14ac:dyDescent="0.25">
      <c r="A6" s="29">
        <v>1</v>
      </c>
      <c r="B6" s="29" t="s">
        <v>58</v>
      </c>
      <c r="C6" s="29">
        <v>17923.3</v>
      </c>
      <c r="D6" s="30"/>
    </row>
    <row r="7" spans="1:8" s="5" customFormat="1" x14ac:dyDescent="0.25">
      <c r="A7" s="37">
        <v>2</v>
      </c>
      <c r="B7" s="36" t="s">
        <v>59</v>
      </c>
      <c r="C7" s="36">
        <v>18316.8</v>
      </c>
      <c r="D7" s="37"/>
    </row>
    <row r="8" spans="1:8" x14ac:dyDescent="0.25">
      <c r="A8" s="36"/>
      <c r="B8" s="30" t="s">
        <v>48</v>
      </c>
      <c r="C8" s="37">
        <f>SUM(C6:C7)</f>
        <v>36240.1</v>
      </c>
      <c r="D8" s="37">
        <f>C8</f>
        <v>36240.1</v>
      </c>
    </row>
    <row r="9" spans="1:8" x14ac:dyDescent="0.25">
      <c r="A9" s="36"/>
      <c r="B9" s="30" t="s">
        <v>3</v>
      </c>
      <c r="C9" s="37"/>
      <c r="D9" s="37"/>
    </row>
    <row r="10" spans="1:8" s="5" customFormat="1" x14ac:dyDescent="0.25">
      <c r="A10" s="36">
        <v>1</v>
      </c>
      <c r="B10" s="29" t="s">
        <v>64</v>
      </c>
      <c r="C10" s="36">
        <v>16011.6</v>
      </c>
      <c r="D10" s="37"/>
    </row>
    <row r="11" spans="1:8" ht="30" x14ac:dyDescent="0.25">
      <c r="A11" s="36">
        <v>2</v>
      </c>
      <c r="B11" s="29" t="s">
        <v>65</v>
      </c>
      <c r="C11" s="36">
        <v>27757.62</v>
      </c>
      <c r="D11" s="37"/>
    </row>
    <row r="12" spans="1:8" ht="30" x14ac:dyDescent="0.25">
      <c r="A12" s="37">
        <v>3</v>
      </c>
      <c r="B12" s="29" t="s">
        <v>66</v>
      </c>
      <c r="C12" s="36">
        <v>15327.2</v>
      </c>
      <c r="D12" s="37"/>
    </row>
    <row r="13" spans="1:8" x14ac:dyDescent="0.25">
      <c r="A13" s="37">
        <v>4</v>
      </c>
      <c r="B13" s="29" t="s">
        <v>67</v>
      </c>
      <c r="C13" s="36">
        <v>4102</v>
      </c>
      <c r="D13" s="37"/>
    </row>
    <row r="14" spans="1:8" x14ac:dyDescent="0.25">
      <c r="A14" s="36"/>
      <c r="B14" s="30" t="s">
        <v>63</v>
      </c>
      <c r="C14" s="37">
        <f>SUM(C10:C13)</f>
        <v>63198.42</v>
      </c>
      <c r="D14" s="37">
        <f>C14+D8</f>
        <v>99438.51999999999</v>
      </c>
    </row>
    <row r="15" spans="1:8" x14ac:dyDescent="0.25">
      <c r="A15" s="36"/>
      <c r="B15" s="30" t="s">
        <v>7</v>
      </c>
      <c r="C15" s="36"/>
      <c r="D15" s="37"/>
    </row>
    <row r="16" spans="1:8" x14ac:dyDescent="0.25">
      <c r="A16" s="36">
        <v>1</v>
      </c>
      <c r="B16" s="29" t="s">
        <v>69</v>
      </c>
      <c r="C16" s="36">
        <v>7523.7</v>
      </c>
      <c r="D16" s="37"/>
    </row>
    <row r="17" spans="1:4" ht="30" x14ac:dyDescent="0.25">
      <c r="A17" s="36">
        <v>2</v>
      </c>
      <c r="B17" s="29" t="s">
        <v>70</v>
      </c>
      <c r="C17" s="36">
        <v>15630.6</v>
      </c>
      <c r="D17" s="36"/>
    </row>
    <row r="18" spans="1:4" ht="30" x14ac:dyDescent="0.25">
      <c r="A18" s="36">
        <v>3</v>
      </c>
      <c r="B18" s="29" t="s">
        <v>71</v>
      </c>
      <c r="C18" s="36">
        <v>5310.5</v>
      </c>
      <c r="D18" s="37"/>
    </row>
    <row r="19" spans="1:4" x14ac:dyDescent="0.25">
      <c r="A19" s="36">
        <v>4</v>
      </c>
      <c r="B19" s="29" t="s">
        <v>72</v>
      </c>
      <c r="C19" s="36">
        <v>4131</v>
      </c>
      <c r="D19" s="37"/>
    </row>
    <row r="20" spans="1:4" ht="30" x14ac:dyDescent="0.25">
      <c r="A20" s="36">
        <v>5</v>
      </c>
      <c r="B20" s="29" t="s">
        <v>73</v>
      </c>
      <c r="C20" s="36">
        <v>57215.4</v>
      </c>
      <c r="D20" s="36"/>
    </row>
    <row r="21" spans="1:4" x14ac:dyDescent="0.25">
      <c r="A21" s="36">
        <v>6</v>
      </c>
      <c r="B21" s="29" t="s">
        <v>74</v>
      </c>
      <c r="C21" s="36">
        <v>5797</v>
      </c>
      <c r="D21" s="36"/>
    </row>
    <row r="22" spans="1:4" x14ac:dyDescent="0.25">
      <c r="A22" s="36"/>
      <c r="B22" s="30" t="s">
        <v>68</v>
      </c>
      <c r="C22" s="37">
        <f>SUM(C16:C21)</f>
        <v>95608.2</v>
      </c>
      <c r="D22" s="37">
        <f>C22+D14</f>
        <v>195046.71999999997</v>
      </c>
    </row>
    <row r="23" spans="1:4" x14ac:dyDescent="0.25">
      <c r="A23" s="36"/>
      <c r="B23" s="30" t="s">
        <v>8</v>
      </c>
      <c r="C23" s="36"/>
      <c r="D23" s="36"/>
    </row>
    <row r="24" spans="1:4" x14ac:dyDescent="0.25">
      <c r="A24" s="36">
        <v>1</v>
      </c>
      <c r="B24" s="29" t="s">
        <v>78</v>
      </c>
      <c r="C24" s="36">
        <v>6082</v>
      </c>
      <c r="D24" s="37">
        <f>C24+D22</f>
        <v>201128.71999999997</v>
      </c>
    </row>
    <row r="25" spans="1:4" x14ac:dyDescent="0.25">
      <c r="A25" s="36"/>
      <c r="B25" s="30" t="s">
        <v>11</v>
      </c>
      <c r="C25" s="37"/>
      <c r="D25" s="37"/>
    </row>
    <row r="26" spans="1:4" x14ac:dyDescent="0.25">
      <c r="A26" s="36">
        <v>1</v>
      </c>
      <c r="B26" s="29" t="s">
        <v>89</v>
      </c>
      <c r="C26" s="36">
        <v>24308.1</v>
      </c>
      <c r="D26" s="37">
        <f>C26+D24</f>
        <v>225436.81999999998</v>
      </c>
    </row>
    <row r="27" spans="1:4" x14ac:dyDescent="0.25">
      <c r="A27" s="36"/>
      <c r="B27" s="30" t="s">
        <v>12</v>
      </c>
      <c r="C27" s="36"/>
      <c r="D27" s="36"/>
    </row>
    <row r="28" spans="1:4" x14ac:dyDescent="0.25">
      <c r="A28" s="36">
        <v>1</v>
      </c>
      <c r="B28" s="29" t="s">
        <v>93</v>
      </c>
      <c r="C28" s="37">
        <f>18123.7+32194.96</f>
        <v>50318.66</v>
      </c>
      <c r="D28" s="37">
        <f>C28+D26</f>
        <v>275755.48</v>
      </c>
    </row>
    <row r="29" spans="1:4" x14ac:dyDescent="0.25">
      <c r="A29" s="36"/>
      <c r="B29" s="30" t="s">
        <v>13</v>
      </c>
      <c r="C29" s="36"/>
      <c r="D29" s="36"/>
    </row>
    <row r="30" spans="1:4" x14ac:dyDescent="0.25">
      <c r="A30" s="36">
        <v>1</v>
      </c>
      <c r="B30" s="29" t="s">
        <v>100</v>
      </c>
      <c r="C30" s="36">
        <v>29103.63</v>
      </c>
      <c r="D30" s="36"/>
    </row>
    <row r="31" spans="1:4" x14ac:dyDescent="0.25">
      <c r="A31" s="36">
        <v>2</v>
      </c>
      <c r="B31" s="29" t="s">
        <v>99</v>
      </c>
      <c r="C31" s="36">
        <v>23096.95</v>
      </c>
      <c r="D31" s="36"/>
    </row>
    <row r="32" spans="1:4" x14ac:dyDescent="0.25">
      <c r="A32" s="36"/>
      <c r="B32" s="30" t="s">
        <v>95</v>
      </c>
      <c r="C32" s="37">
        <f>SUM(C30:C31)</f>
        <v>52200.58</v>
      </c>
      <c r="D32" s="37">
        <f>C32+D28</f>
        <v>327956.06</v>
      </c>
    </row>
    <row r="33" spans="1:4" x14ac:dyDescent="0.25">
      <c r="A33" s="36"/>
      <c r="B33" s="30" t="s">
        <v>15</v>
      </c>
      <c r="C33" s="36"/>
      <c r="D33" s="36"/>
    </row>
    <row r="34" spans="1:4" x14ac:dyDescent="0.25">
      <c r="A34" s="36">
        <v>1</v>
      </c>
      <c r="B34" s="29" t="s">
        <v>103</v>
      </c>
      <c r="C34" s="37">
        <v>17450.57</v>
      </c>
      <c r="D34" s="37">
        <f>C34+D32</f>
        <v>345406.63</v>
      </c>
    </row>
    <row r="35" spans="1:4" x14ac:dyDescent="0.25">
      <c r="A35" s="36"/>
      <c r="B35" s="29"/>
      <c r="C35" s="36"/>
      <c r="D35" s="37"/>
    </row>
    <row r="36" spans="1:4" x14ac:dyDescent="0.25">
      <c r="A36" s="36"/>
      <c r="B36" s="30"/>
      <c r="C36" s="37"/>
      <c r="D36" s="37"/>
    </row>
    <row r="37" spans="1:4" x14ac:dyDescent="0.25">
      <c r="A37" s="36"/>
      <c r="B37" s="29"/>
      <c r="C37" s="36"/>
      <c r="D37" s="36"/>
    </row>
    <row r="38" spans="1:4" x14ac:dyDescent="0.25">
      <c r="A38" s="36"/>
      <c r="B38" s="30"/>
      <c r="C38" s="37"/>
      <c r="D38" s="37"/>
    </row>
    <row r="39" spans="1:4" x14ac:dyDescent="0.25">
      <c r="A39" s="35"/>
      <c r="B39" s="35"/>
      <c r="C39" s="35"/>
      <c r="D39" s="35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  <row r="42" spans="1:4" x14ac:dyDescent="0.25">
      <c r="A42" s="35"/>
      <c r="B42" s="35"/>
      <c r="C42" s="35"/>
      <c r="D42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topLeftCell="A3" zoomScale="65" zoomScaleNormal="65" zoomScaleSheetLayoutView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20" customWidth="1"/>
    <col min="7" max="7" width="15.140625" customWidth="1"/>
    <col min="8" max="8" width="17.140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x14ac:dyDescent="0.25">
      <c r="A1" s="82" t="s">
        <v>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" x14ac:dyDescent="0.35">
      <c r="A2" s="6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3">
      <c r="A3" s="8"/>
      <c r="B3" s="19" t="s">
        <v>2</v>
      </c>
      <c r="C3" s="19" t="s">
        <v>5</v>
      </c>
      <c r="D3" s="19" t="s">
        <v>3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71" t="s">
        <v>52</v>
      </c>
    </row>
    <row r="4" spans="1:14" ht="39.75" customHeight="1" x14ac:dyDescent="0.35">
      <c r="A4" s="20" t="s">
        <v>27</v>
      </c>
      <c r="B4" s="16">
        <f>B5+B6</f>
        <v>11882.310000000001</v>
      </c>
      <c r="C4" s="16">
        <f t="shared" ref="C4:N4" si="0">C5+C6</f>
        <v>11882.310000000001</v>
      </c>
      <c r="D4" s="16">
        <f t="shared" si="0"/>
        <v>11882.310000000001</v>
      </c>
      <c r="E4" s="16">
        <f t="shared" si="0"/>
        <v>11882.310000000001</v>
      </c>
      <c r="F4" s="16">
        <f t="shared" si="0"/>
        <v>11882.310000000001</v>
      </c>
      <c r="G4" s="16">
        <f t="shared" si="0"/>
        <v>11882.310000000001</v>
      </c>
      <c r="H4" s="16">
        <f t="shared" si="0"/>
        <v>11882.310000000001</v>
      </c>
      <c r="I4" s="16">
        <f t="shared" si="0"/>
        <v>11882.310000000001</v>
      </c>
      <c r="J4" s="16">
        <f t="shared" si="0"/>
        <v>11882.310000000001</v>
      </c>
      <c r="K4" s="16">
        <f t="shared" si="0"/>
        <v>11882.310000000001</v>
      </c>
      <c r="L4" s="16">
        <f t="shared" si="0"/>
        <v>11882.310000000001</v>
      </c>
      <c r="M4" s="16">
        <f t="shared" si="0"/>
        <v>11882.310000000001</v>
      </c>
      <c r="N4" s="16">
        <f t="shared" si="0"/>
        <v>142587.71999999997</v>
      </c>
    </row>
    <row r="5" spans="1:14" ht="39" customHeight="1" x14ac:dyDescent="0.35">
      <c r="A5" s="20" t="s">
        <v>16</v>
      </c>
      <c r="B5" s="17">
        <v>6259.43</v>
      </c>
      <c r="C5" s="17">
        <v>6259.43</v>
      </c>
      <c r="D5" s="17">
        <v>6259.43</v>
      </c>
      <c r="E5" s="17">
        <v>6259.43</v>
      </c>
      <c r="F5" s="17">
        <v>6259.43</v>
      </c>
      <c r="G5" s="17">
        <v>6259.43</v>
      </c>
      <c r="H5" s="17">
        <v>6259.43</v>
      </c>
      <c r="I5" s="17">
        <v>6259.43</v>
      </c>
      <c r="J5" s="17">
        <v>6259.43</v>
      </c>
      <c r="K5" s="17">
        <v>6259.43</v>
      </c>
      <c r="L5" s="17">
        <v>6259.43</v>
      </c>
      <c r="M5" s="17">
        <v>6259.43</v>
      </c>
      <c r="N5" s="17">
        <f>SUM(B5:M5)</f>
        <v>75113.16</v>
      </c>
    </row>
    <row r="6" spans="1:14" ht="44.25" customHeight="1" x14ac:dyDescent="0.35">
      <c r="A6" s="20" t="s">
        <v>34</v>
      </c>
      <c r="B6" s="17">
        <v>5622.88</v>
      </c>
      <c r="C6" s="17">
        <v>5622.88</v>
      </c>
      <c r="D6" s="17">
        <v>5622.88</v>
      </c>
      <c r="E6" s="17">
        <v>5622.88</v>
      </c>
      <c r="F6" s="17">
        <v>5622.88</v>
      </c>
      <c r="G6" s="17">
        <v>5622.88</v>
      </c>
      <c r="H6" s="17">
        <v>5622.88</v>
      </c>
      <c r="I6" s="17">
        <v>5622.88</v>
      </c>
      <c r="J6" s="17">
        <v>5622.88</v>
      </c>
      <c r="K6" s="17">
        <v>5622.88</v>
      </c>
      <c r="L6" s="17">
        <v>5622.88</v>
      </c>
      <c r="M6" s="17">
        <v>5622.88</v>
      </c>
      <c r="N6" s="17">
        <f>SUM(B6:M6)</f>
        <v>67474.559999999983</v>
      </c>
    </row>
    <row r="7" spans="1:14" ht="44.25" customHeight="1" x14ac:dyDescent="0.35">
      <c r="A7" s="20" t="s">
        <v>40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>
        <f>SUM(B7:M7)</f>
        <v>0</v>
      </c>
    </row>
    <row r="8" spans="1:14" ht="36" customHeight="1" x14ac:dyDescent="0.35">
      <c r="A8" s="21" t="s">
        <v>17</v>
      </c>
      <c r="B8" s="16">
        <f>B9+B10+B11+B12</f>
        <v>12799.95</v>
      </c>
      <c r="C8" s="16">
        <f t="shared" ref="C8:M8" si="1">C9+C10+C11+C12</f>
        <v>2752.69</v>
      </c>
      <c r="D8" s="16">
        <f t="shared" si="1"/>
        <v>9154.2799999999988</v>
      </c>
      <c r="E8" s="16">
        <f t="shared" si="1"/>
        <v>5990.51</v>
      </c>
      <c r="F8" s="16">
        <f t="shared" si="1"/>
        <v>11682.35</v>
      </c>
      <c r="G8" s="16">
        <f t="shared" si="1"/>
        <v>5292.49</v>
      </c>
      <c r="H8" s="16">
        <f t="shared" si="1"/>
        <v>2954.57</v>
      </c>
      <c r="I8" s="16">
        <f t="shared" si="1"/>
        <v>5517.75</v>
      </c>
      <c r="J8" s="16">
        <f>J9+J10+J11+J12</f>
        <v>11217.23</v>
      </c>
      <c r="K8" s="16">
        <f>K9+K10+K11+K12</f>
        <v>11028.720000000001</v>
      </c>
      <c r="L8" s="16">
        <f t="shared" si="1"/>
        <v>3346.45</v>
      </c>
      <c r="M8" s="16">
        <f t="shared" si="1"/>
        <v>2158.92</v>
      </c>
      <c r="N8" s="16">
        <f>SUM(B8:M8)</f>
        <v>83895.909999999989</v>
      </c>
    </row>
    <row r="9" spans="1:14" ht="40.5" customHeight="1" x14ac:dyDescent="0.35">
      <c r="A9" s="20" t="s">
        <v>18</v>
      </c>
      <c r="B9" s="17">
        <v>7437.42</v>
      </c>
      <c r="C9" s="17">
        <v>2158.92</v>
      </c>
      <c r="D9" s="17">
        <v>4997.92</v>
      </c>
      <c r="E9" s="17">
        <v>2617.92</v>
      </c>
      <c r="F9" s="17">
        <v>7207.92</v>
      </c>
      <c r="G9" s="17">
        <v>2917.42</v>
      </c>
      <c r="H9" s="17">
        <v>2158.92</v>
      </c>
      <c r="I9" s="17">
        <v>2158.92</v>
      </c>
      <c r="J9" s="17">
        <v>5608.92</v>
      </c>
      <c r="K9" s="17">
        <v>7095.52</v>
      </c>
      <c r="L9" s="17">
        <v>2158.92</v>
      </c>
      <c r="M9" s="17">
        <v>2158.92</v>
      </c>
      <c r="N9" s="16">
        <f>SUM(B9:M9)</f>
        <v>48677.639999999985</v>
      </c>
    </row>
    <row r="10" spans="1:14" ht="45.75" customHeight="1" x14ac:dyDescent="0.35">
      <c r="A10" s="20" t="s">
        <v>19</v>
      </c>
      <c r="B10" s="18"/>
      <c r="C10" s="17"/>
      <c r="D10" s="17"/>
      <c r="E10" s="17"/>
      <c r="F10" s="17">
        <v>1505.6</v>
      </c>
      <c r="G10" s="17"/>
      <c r="H10" s="17"/>
      <c r="I10" s="17"/>
      <c r="J10" s="17"/>
      <c r="K10" s="17"/>
      <c r="L10" s="17"/>
      <c r="M10" s="17"/>
      <c r="N10" s="16">
        <f t="shared" ref="N10:N22" si="2">SUM(B10:M10)</f>
        <v>1505.6</v>
      </c>
    </row>
    <row r="11" spans="1:14" ht="45.75" customHeight="1" x14ac:dyDescent="0.35">
      <c r="A11" s="26" t="s">
        <v>30</v>
      </c>
      <c r="B11" s="18">
        <v>4175</v>
      </c>
      <c r="C11" s="17"/>
      <c r="D11" s="17"/>
      <c r="E11" s="17"/>
      <c r="F11" s="17"/>
      <c r="G11" s="17"/>
      <c r="H11" s="17"/>
      <c r="I11" s="17">
        <v>2171.3000000000002</v>
      </c>
      <c r="J11" s="17">
        <v>4218.8999999999996</v>
      </c>
      <c r="K11" s="17">
        <v>3933.2</v>
      </c>
      <c r="L11" s="17"/>
      <c r="M11" s="17"/>
      <c r="N11" s="16">
        <f t="shared" si="2"/>
        <v>14498.400000000001</v>
      </c>
    </row>
    <row r="12" spans="1:14" ht="21.75" customHeight="1" x14ac:dyDescent="0.35">
      <c r="A12" s="20" t="s">
        <v>20</v>
      </c>
      <c r="B12" s="17">
        <v>1187.53</v>
      </c>
      <c r="C12" s="17">
        <v>593.77</v>
      </c>
      <c r="D12" s="17">
        <v>4156.3599999999997</v>
      </c>
      <c r="E12" s="17">
        <v>3372.59</v>
      </c>
      <c r="F12" s="17">
        <v>2968.83</v>
      </c>
      <c r="G12" s="17">
        <v>2375.0700000000002</v>
      </c>
      <c r="H12" s="17">
        <v>795.65</v>
      </c>
      <c r="I12" s="17">
        <v>1187.53</v>
      </c>
      <c r="J12" s="17">
        <v>1389.41</v>
      </c>
      <c r="K12" s="17"/>
      <c r="L12" s="17">
        <v>1187.53</v>
      </c>
      <c r="M12" s="17"/>
      <c r="N12" s="17">
        <f>SUM(B12:M12)</f>
        <v>19214.269999999997</v>
      </c>
    </row>
    <row r="13" spans="1:14" ht="23.25" customHeight="1" x14ac:dyDescent="0.35">
      <c r="A13" s="21" t="s">
        <v>21</v>
      </c>
      <c r="B13" s="16">
        <f>B14+B15+B16</f>
        <v>36240.1</v>
      </c>
      <c r="C13" s="16">
        <f t="shared" ref="C13:M13" si="3">C14+C15+C16</f>
        <v>0</v>
      </c>
      <c r="D13" s="16">
        <f t="shared" si="3"/>
        <v>63198.42</v>
      </c>
      <c r="E13" s="16">
        <f t="shared" si="3"/>
        <v>95608.2</v>
      </c>
      <c r="F13" s="16">
        <f t="shared" si="3"/>
        <v>6082</v>
      </c>
      <c r="G13" s="16">
        <f t="shared" si="3"/>
        <v>0</v>
      </c>
      <c r="H13" s="16">
        <f t="shared" si="3"/>
        <v>14000.8</v>
      </c>
      <c r="I13" s="16">
        <f t="shared" si="3"/>
        <v>24308.1</v>
      </c>
      <c r="J13" s="16">
        <f t="shared" si="3"/>
        <v>80935.56</v>
      </c>
      <c r="K13" s="16">
        <f t="shared" si="3"/>
        <v>57897.39</v>
      </c>
      <c r="L13" s="16">
        <f t="shared" si="3"/>
        <v>0</v>
      </c>
      <c r="M13" s="16">
        <f t="shared" si="3"/>
        <v>17450.57</v>
      </c>
      <c r="N13" s="16">
        <f t="shared" si="2"/>
        <v>395721.13999999996</v>
      </c>
    </row>
    <row r="14" spans="1:14" ht="42" customHeight="1" x14ac:dyDescent="0.35">
      <c r="A14" s="20" t="s">
        <v>22</v>
      </c>
      <c r="B14" s="17">
        <v>36240.1</v>
      </c>
      <c r="C14" s="17"/>
      <c r="D14" s="17">
        <v>63198.42</v>
      </c>
      <c r="E14" s="17">
        <v>95608.2</v>
      </c>
      <c r="F14" s="17">
        <v>6082</v>
      </c>
      <c r="G14" s="17"/>
      <c r="H14" s="17"/>
      <c r="I14" s="17">
        <v>24308.1</v>
      </c>
      <c r="J14" s="17">
        <v>50318.16</v>
      </c>
      <c r="K14" s="17">
        <v>52200.58</v>
      </c>
      <c r="L14" s="17"/>
      <c r="M14" s="17">
        <v>17450.57</v>
      </c>
      <c r="N14" s="17">
        <f t="shared" si="2"/>
        <v>345406.13</v>
      </c>
    </row>
    <row r="15" spans="1:14" ht="40.5" customHeight="1" x14ac:dyDescent="0.35">
      <c r="A15" s="20" t="s">
        <v>23</v>
      </c>
      <c r="B15" s="17"/>
      <c r="C15" s="17"/>
      <c r="D15" s="17"/>
      <c r="E15" s="17"/>
      <c r="F15" s="17"/>
      <c r="G15" s="17"/>
      <c r="H15" s="17">
        <v>14000.8</v>
      </c>
      <c r="I15" s="17"/>
      <c r="J15" s="17">
        <v>30617.4</v>
      </c>
      <c r="K15" s="17">
        <v>5696.81</v>
      </c>
      <c r="L15" s="17"/>
      <c r="M15" s="17"/>
      <c r="N15" s="17">
        <f t="shared" si="2"/>
        <v>50315.009999999995</v>
      </c>
    </row>
    <row r="16" spans="1:14" ht="40.5" customHeight="1" x14ac:dyDescent="0.35">
      <c r="A16" s="26" t="s">
        <v>31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2"/>
        <v>0</v>
      </c>
    </row>
    <row r="17" spans="1:14" ht="40.5" customHeight="1" x14ac:dyDescent="0.35">
      <c r="A17" s="27" t="s">
        <v>39</v>
      </c>
      <c r="B17" s="17"/>
      <c r="C17" s="17"/>
      <c r="D17" s="17"/>
      <c r="E17" s="17"/>
      <c r="F17" s="17"/>
      <c r="G17" s="17">
        <v>2300.1</v>
      </c>
      <c r="H17" s="17">
        <v>862.5</v>
      </c>
      <c r="I17" s="17">
        <v>4595.3999999999996</v>
      </c>
      <c r="J17" s="17"/>
      <c r="K17" s="17">
        <v>1153.3</v>
      </c>
      <c r="L17" s="17"/>
      <c r="M17" s="17"/>
      <c r="N17" s="17">
        <f t="shared" si="2"/>
        <v>8911.2999999999993</v>
      </c>
    </row>
    <row r="18" spans="1:14" ht="40.5" customHeight="1" x14ac:dyDescent="0.35">
      <c r="A18" s="21" t="s">
        <v>41</v>
      </c>
      <c r="B18" s="16">
        <f>B19+B20+B21</f>
        <v>0</v>
      </c>
      <c r="C18" s="16">
        <f t="shared" ref="C18:M18" si="4">C19+C20+C21</f>
        <v>0</v>
      </c>
      <c r="D18" s="16">
        <f t="shared" si="4"/>
        <v>0</v>
      </c>
      <c r="E18" s="16">
        <f t="shared" si="4"/>
        <v>0</v>
      </c>
      <c r="F18" s="16">
        <f t="shared" si="4"/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  <c r="J18" s="16">
        <f t="shared" si="4"/>
        <v>0</v>
      </c>
      <c r="K18" s="16">
        <f>K19+K20+K21</f>
        <v>0</v>
      </c>
      <c r="L18" s="16">
        <f t="shared" si="4"/>
        <v>0</v>
      </c>
      <c r="M18" s="16">
        <f t="shared" si="4"/>
        <v>0</v>
      </c>
      <c r="N18" s="16">
        <f t="shared" ref="N18:N21" si="5">SUM(B18:M18)</f>
        <v>0</v>
      </c>
    </row>
    <row r="19" spans="1:14" ht="40.5" customHeight="1" x14ac:dyDescent="0.35">
      <c r="A19" s="20" t="s">
        <v>42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>
        <f t="shared" si="5"/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26" t="s">
        <v>44</v>
      </c>
      <c r="B21" s="17"/>
      <c r="C21" s="17"/>
      <c r="D21" s="17"/>
      <c r="E21" s="17"/>
      <c r="F21" s="17"/>
      <c r="G21" s="28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39.75" customHeight="1" x14ac:dyDescent="0.35">
      <c r="A22" s="21" t="s">
        <v>45</v>
      </c>
      <c r="B22" s="16">
        <v>8664.18</v>
      </c>
      <c r="C22" s="16">
        <v>8664.18</v>
      </c>
      <c r="D22" s="16">
        <v>8664.18</v>
      </c>
      <c r="E22" s="16">
        <v>8664.18</v>
      </c>
      <c r="F22" s="16">
        <v>8664.18</v>
      </c>
      <c r="G22" s="16">
        <v>8664.18</v>
      </c>
      <c r="H22" s="16">
        <v>8664.18</v>
      </c>
      <c r="I22" s="16">
        <v>8664.18</v>
      </c>
      <c r="J22" s="16">
        <v>8664.18</v>
      </c>
      <c r="K22" s="16">
        <v>8664.18</v>
      </c>
      <c r="L22" s="16">
        <v>8664.18</v>
      </c>
      <c r="M22" s="16">
        <v>8664.18</v>
      </c>
      <c r="N22" s="16">
        <f t="shared" si="2"/>
        <v>103970.15999999997</v>
      </c>
    </row>
    <row r="23" spans="1:14" ht="22.5" customHeight="1" x14ac:dyDescent="0.35">
      <c r="A23" s="21" t="s">
        <v>24</v>
      </c>
      <c r="B23" s="16">
        <f t="shared" ref="B23:N23" si="6">B4+B8+B13+B22+B17+B18</f>
        <v>69586.540000000008</v>
      </c>
      <c r="C23" s="16">
        <f t="shared" si="6"/>
        <v>23299.18</v>
      </c>
      <c r="D23" s="16">
        <f t="shared" si="6"/>
        <v>92899.19</v>
      </c>
      <c r="E23" s="16">
        <f t="shared" si="6"/>
        <v>122145.19999999998</v>
      </c>
      <c r="F23" s="16">
        <f t="shared" si="6"/>
        <v>38310.840000000004</v>
      </c>
      <c r="G23" s="16">
        <f t="shared" si="6"/>
        <v>28139.08</v>
      </c>
      <c r="H23" s="16">
        <f t="shared" si="6"/>
        <v>38364.36</v>
      </c>
      <c r="I23" s="16">
        <f t="shared" si="6"/>
        <v>54967.740000000005</v>
      </c>
      <c r="J23" s="16">
        <f t="shared" si="6"/>
        <v>112699.28</v>
      </c>
      <c r="K23" s="16">
        <f>K4+K8+K13+K22+K17+K18</f>
        <v>90625.900000000009</v>
      </c>
      <c r="L23" s="16">
        <f t="shared" si="6"/>
        <v>23892.940000000002</v>
      </c>
      <c r="M23" s="16">
        <f t="shared" si="6"/>
        <v>40155.980000000003</v>
      </c>
      <c r="N23" s="16">
        <f t="shared" si="6"/>
        <v>735086.23</v>
      </c>
    </row>
    <row r="24" spans="1:14" ht="15.75" x14ac:dyDescent="0.25">
      <c r="A24" s="83" t="s">
        <v>46</v>
      </c>
      <c r="B24" s="83"/>
      <c r="C24" s="83"/>
      <c r="D24" s="22"/>
      <c r="E24" s="22"/>
      <c r="F24" s="22"/>
      <c r="G24" s="22"/>
      <c r="H24" s="22"/>
      <c r="I24" s="22"/>
      <c r="J24" s="22"/>
      <c r="K24" s="22"/>
      <c r="L24" s="84" t="s">
        <v>28</v>
      </c>
      <c r="M24" s="84"/>
      <c r="N24" s="84"/>
    </row>
    <row r="25" spans="1:14" ht="15.75" x14ac:dyDescent="0.25">
      <c r="A25" s="23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15.75" x14ac:dyDescent="0.25">
      <c r="A26" s="83" t="s">
        <v>26</v>
      </c>
      <c r="B26" s="83"/>
      <c r="C26" s="83"/>
      <c r="D26" s="22"/>
      <c r="E26" s="22"/>
      <c r="F26" s="22"/>
      <c r="G26" s="22"/>
      <c r="H26" s="22"/>
      <c r="I26" s="22"/>
      <c r="J26" s="22"/>
      <c r="K26" s="22"/>
      <c r="L26" s="84" t="s">
        <v>33</v>
      </c>
      <c r="M26" s="84"/>
      <c r="N26" s="84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1"/>
  <sheetViews>
    <sheetView workbookViewId="0">
      <selection activeCell="B14" sqref="B14:C14"/>
    </sheetView>
  </sheetViews>
  <sheetFormatPr defaultRowHeight="15" x14ac:dyDescent="0.25"/>
  <cols>
    <col min="1" max="1" width="5" customWidth="1"/>
    <col min="2" max="2" width="46.5703125" customWidth="1"/>
    <col min="3" max="3" width="12.28515625" customWidth="1"/>
    <col min="4" max="4" width="12.85546875" customWidth="1"/>
  </cols>
  <sheetData>
    <row r="1" spans="1:4" ht="15.75" x14ac:dyDescent="0.25">
      <c r="A1" s="1"/>
      <c r="B1" s="80" t="s">
        <v>53</v>
      </c>
      <c r="C1" s="80"/>
      <c r="D1" s="80"/>
    </row>
    <row r="2" spans="1:4" ht="15.75" x14ac:dyDescent="0.25">
      <c r="A2" s="1"/>
      <c r="B2" s="81" t="s">
        <v>29</v>
      </c>
      <c r="C2" s="81"/>
      <c r="D2" s="81"/>
    </row>
    <row r="3" spans="1:4" ht="15.75" x14ac:dyDescent="0.25">
      <c r="A3" s="1"/>
      <c r="B3" s="80" t="s">
        <v>38</v>
      </c>
      <c r="C3" s="80"/>
      <c r="D3" s="80"/>
    </row>
    <row r="4" spans="1:4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30"/>
      <c r="B5" s="30" t="s">
        <v>9</v>
      </c>
      <c r="C5" s="30"/>
      <c r="D5" s="30"/>
    </row>
    <row r="6" spans="1:4" x14ac:dyDescent="0.25">
      <c r="A6" s="29">
        <v>1</v>
      </c>
      <c r="B6" s="29" t="s">
        <v>81</v>
      </c>
      <c r="C6" s="53">
        <v>2300.1</v>
      </c>
      <c r="D6" s="30">
        <f>C6</f>
        <v>2300.1</v>
      </c>
    </row>
    <row r="7" spans="1:4" x14ac:dyDescent="0.25">
      <c r="A7" s="36"/>
      <c r="B7" s="37" t="s">
        <v>10</v>
      </c>
      <c r="C7" s="54"/>
      <c r="D7" s="37"/>
    </row>
    <row r="8" spans="1:4" x14ac:dyDescent="0.25">
      <c r="A8" s="36">
        <v>1</v>
      </c>
      <c r="B8" s="29" t="s">
        <v>83</v>
      </c>
      <c r="C8" s="54">
        <v>862.5</v>
      </c>
      <c r="D8" s="55">
        <f>C8+D6</f>
        <v>3162.6</v>
      </c>
    </row>
    <row r="9" spans="1:4" x14ac:dyDescent="0.25">
      <c r="A9" s="56"/>
      <c r="B9" s="62" t="s">
        <v>11</v>
      </c>
      <c r="C9" s="36"/>
      <c r="D9" s="37"/>
    </row>
    <row r="10" spans="1:4" x14ac:dyDescent="0.25">
      <c r="A10" s="57">
        <v>1</v>
      </c>
      <c r="B10" s="65" t="s">
        <v>87</v>
      </c>
      <c r="C10" s="58">
        <v>1835.4</v>
      </c>
      <c r="D10" s="63"/>
    </row>
    <row r="11" spans="1:4" x14ac:dyDescent="0.25">
      <c r="A11" s="36">
        <v>2</v>
      </c>
      <c r="B11" s="29" t="s">
        <v>88</v>
      </c>
      <c r="C11" s="36">
        <v>2760</v>
      </c>
      <c r="D11" s="37"/>
    </row>
    <row r="12" spans="1:4" x14ac:dyDescent="0.25">
      <c r="A12" s="36"/>
      <c r="B12" s="30" t="s">
        <v>85</v>
      </c>
      <c r="C12" s="37">
        <f>SUM(C10:C11)</f>
        <v>4595.3999999999996</v>
      </c>
      <c r="D12" s="37">
        <f>C12+D8</f>
        <v>7758</v>
      </c>
    </row>
    <row r="13" spans="1:4" x14ac:dyDescent="0.25">
      <c r="A13" s="36"/>
      <c r="B13" s="37" t="s">
        <v>13</v>
      </c>
      <c r="C13" s="37"/>
      <c r="D13" s="37"/>
    </row>
    <row r="14" spans="1:4" x14ac:dyDescent="0.25">
      <c r="A14" s="36">
        <v>1</v>
      </c>
      <c r="B14" s="36" t="s">
        <v>97</v>
      </c>
      <c r="C14" s="37">
        <v>1153.3</v>
      </c>
      <c r="D14" s="37">
        <f>C14+D12</f>
        <v>8911.2999999999993</v>
      </c>
    </row>
    <row r="15" spans="1:4" x14ac:dyDescent="0.25">
      <c r="A15" s="36"/>
      <c r="B15" s="36"/>
      <c r="C15" s="36"/>
      <c r="D15" s="36"/>
    </row>
    <row r="16" spans="1:4" x14ac:dyDescent="0.25">
      <c r="A16" s="36"/>
      <c r="B16" s="31"/>
      <c r="C16" s="36"/>
      <c r="D16" s="36"/>
    </row>
    <row r="17" spans="1:4" x14ac:dyDescent="0.25">
      <c r="A17" s="36"/>
      <c r="B17" s="37"/>
      <c r="C17" s="37"/>
      <c r="D17" s="37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6"/>
      <c r="C19" s="37"/>
      <c r="D19" s="37"/>
    </row>
    <row r="20" spans="1:4" x14ac:dyDescent="0.25">
      <c r="A20" s="36"/>
      <c r="B20" s="30"/>
      <c r="C20" s="36"/>
      <c r="D20" s="36"/>
    </row>
    <row r="21" spans="1:4" x14ac:dyDescent="0.25">
      <c r="A21" s="36"/>
      <c r="B21" s="29"/>
      <c r="C21" s="36"/>
      <c r="D21" s="37"/>
    </row>
    <row r="22" spans="1:4" x14ac:dyDescent="0.25">
      <c r="A22" s="36"/>
      <c r="B22" s="29"/>
      <c r="C22" s="36"/>
      <c r="D22" s="37"/>
    </row>
    <row r="23" spans="1:4" x14ac:dyDescent="0.25">
      <c r="A23" s="36"/>
      <c r="B23" s="37"/>
      <c r="C23" s="37"/>
      <c r="D23" s="37"/>
    </row>
    <row r="24" spans="1:4" x14ac:dyDescent="0.25">
      <c r="A24" s="36"/>
      <c r="B24" s="29"/>
      <c r="C24" s="36"/>
      <c r="D24" s="36"/>
    </row>
    <row r="25" spans="1:4" x14ac:dyDescent="0.25">
      <c r="A25" s="36"/>
      <c r="B25" s="29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2021-01-27T06:38:43Z</cp:lastPrinted>
  <dcterms:created xsi:type="dcterms:W3CDTF">2011-07-25T05:21:17Z</dcterms:created>
  <dcterms:modified xsi:type="dcterms:W3CDTF">2025-01-22T03:43:22Z</dcterms:modified>
</cp:coreProperties>
</file>