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Коммунистическая\"/>
    </mc:Choice>
  </mc:AlternateContent>
  <xr:revisionPtr revIDLastSave="0" documentId="13_ncr:1_{F24BBD62-7001-41A5-8272-7FAFCF844B2F}" xr6:coauthVersionLast="47" xr6:coauthVersionMax="47" xr10:uidLastSave="{00000000-0000-0000-0000-000000000000}"/>
  <bookViews>
    <workbookView xWindow="-120" yWindow="-120" windowWidth="29040" windowHeight="1584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6" l="1"/>
  <c r="D72" i="1"/>
  <c r="C71" i="1"/>
  <c r="C72" i="1"/>
  <c r="C70" i="1"/>
  <c r="C69" i="1"/>
  <c r="D22" i="4"/>
  <c r="C22" i="4"/>
  <c r="D65" i="1"/>
  <c r="C65" i="1"/>
  <c r="D24" i="6"/>
  <c r="C24" i="6"/>
  <c r="D10" i="2"/>
  <c r="D59" i="1"/>
  <c r="C59" i="1"/>
  <c r="D18" i="4"/>
  <c r="D22" i="6"/>
  <c r="D55" i="1"/>
  <c r="C55" i="1"/>
  <c r="C53" i="1"/>
  <c r="D20" i="6"/>
  <c r="D46" i="1"/>
  <c r="C46" i="1"/>
  <c r="D18" i="6"/>
  <c r="C18" i="6"/>
  <c r="D16" i="4"/>
  <c r="C16" i="4"/>
  <c r="D41" i="1"/>
  <c r="C41" i="1"/>
  <c r="C10" i="4"/>
  <c r="C8" i="4"/>
  <c r="C37" i="1"/>
  <c r="D6" i="4" l="1"/>
  <c r="D10" i="4" s="1"/>
  <c r="C16" i="6"/>
  <c r="C31" i="1"/>
  <c r="C25" i="1"/>
  <c r="C21" i="1"/>
  <c r="C8" i="6"/>
  <c r="C10" i="6" s="1"/>
  <c r="C15" i="1"/>
  <c r="D9" i="1"/>
  <c r="D15" i="1" s="1"/>
  <c r="D21" i="1" s="1"/>
  <c r="C9" i="1"/>
  <c r="D6" i="2"/>
  <c r="D8" i="2" s="1"/>
  <c r="D25" i="1" l="1"/>
  <c r="D31" i="1"/>
  <c r="D37" i="1" s="1"/>
  <c r="D6" i="6"/>
  <c r="D10" i="6" s="1"/>
  <c r="D12" i="6" s="1"/>
  <c r="D14" i="6" s="1"/>
  <c r="D16" i="6" s="1"/>
  <c r="E4" i="5" l="1"/>
  <c r="M4" i="5"/>
  <c r="L4" i="5"/>
  <c r="K4" i="5"/>
  <c r="J4" i="5"/>
  <c r="I4" i="5"/>
  <c r="H4" i="5"/>
  <c r="G4" i="5"/>
  <c r="F4" i="5"/>
  <c r="D4" i="5"/>
  <c r="C4" i="5"/>
  <c r="B4" i="5"/>
  <c r="C87" i="1"/>
  <c r="D87" i="1" s="1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N12" i="5"/>
  <c r="B14" i="5"/>
  <c r="B9" i="5"/>
  <c r="H24" i="5" l="1"/>
  <c r="C24" i="5"/>
  <c r="M24" i="5"/>
  <c r="B24" i="5"/>
  <c r="L24" i="5"/>
  <c r="K24" i="5"/>
  <c r="J24" i="5"/>
  <c r="I24" i="5"/>
  <c r="G24" i="5"/>
  <c r="F24" i="5"/>
  <c r="E24" i="5"/>
  <c r="D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<sst xmlns="http://schemas.openxmlformats.org/spreadsheetml/2006/main" count="197" uniqueCount="106">
  <si>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</si>
  <si>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</si>
  <si>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</si>
  <si>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</si>
  <si>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</si>
  <si>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</si>
  <si>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</si>
  <si>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</si>
  <si>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</si>
  <si>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</si>
  <si>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</si>
  <si>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</si>
  <si>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</si>
  <si>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</si>
  <si>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</si>
  <si>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</si>
  <si>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</si>
  <si>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</si>
  <si>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</si>
  <si>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</si>
  <si>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</si>
  <si>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</si>
  <si>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</si>
  <si>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</si>
  <si>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</si>
  <si>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</si>
  <si>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</si>
  <si>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</si>
  <si>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</si>
  <si>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</si>
  <si>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</si>
  <si>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</si>
  <si>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</si>
  <si>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Коммунистическая,10</t>
  </si>
  <si>
    <t>- эл.оборудование</t>
  </si>
  <si>
    <t>- 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</si>
  <si>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</si>
  <si>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</si>
  <si>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</si>
  <si>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</si>
  <si>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>4.Дополнительные работы</t>
  </si>
  <si>
    <t>Дополнительные работы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</si>
  <si>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</si>
  <si>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</si>
  <si>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</si>
  <si>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</si>
  <si>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</si>
  <si>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</si>
  <si>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Итого: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</si>
  <si>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</si>
  <si>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</si>
  <si>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</si>
  <si>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</si>
  <si>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Обход подвалов на предмет утечек</t>
  </si>
  <si>
    <t>Лицевой счет. Сводный расчет  2024г</t>
  </si>
  <si>
    <t>Лицевой счёт  2024г</t>
  </si>
  <si>
    <t>Ремонт подъездного освещения Подъезд №2</t>
  </si>
  <si>
    <t>Лицевой счёт 2024г</t>
  </si>
  <si>
    <t>Устранение течи конвектора в подъезде №2</t>
  </si>
  <si>
    <t>Прочистка канализации</t>
  </si>
  <si>
    <t>Итого за февраль</t>
  </si>
  <si>
    <t>Уборка снежных шапок и наледи с крыши</t>
  </si>
  <si>
    <t>Прочистка вентиляции в квартире№15</t>
  </si>
  <si>
    <t>Ремонт светильника замена лампочки и предохранителя Подъезд №2</t>
  </si>
  <si>
    <t>Устранение неполадок с электроэнергией подъезд №1</t>
  </si>
  <si>
    <t>Откачка воды в подвале подъезд №2</t>
  </si>
  <si>
    <t>Отключение подъездного отопления</t>
  </si>
  <si>
    <t>Итого за март</t>
  </si>
  <si>
    <t>Итого за апрель</t>
  </si>
  <si>
    <t>Работы ППР</t>
  </si>
  <si>
    <t>Отключение отопления</t>
  </si>
  <si>
    <t>Итого за май</t>
  </si>
  <si>
    <t>Ремонт светильников, замена лампочек и схем подъезд №1,2</t>
  </si>
  <si>
    <t>Замена стояка отопления квартира №31</t>
  </si>
  <si>
    <t>Устранение течи стояка канализации квартира№22</t>
  </si>
  <si>
    <t>Ремонт канализации квартира №23</t>
  </si>
  <si>
    <t>Итого за июнь</t>
  </si>
  <si>
    <t>Ремонт канализационного стояка квартира №34,35</t>
  </si>
  <si>
    <t>Замена участка трубы стояка канализации квартира №22</t>
  </si>
  <si>
    <t>Итого за июль</t>
  </si>
  <si>
    <t>Прокладка дополнительного стояка отопления. Установка запорной арматуры квартира №39</t>
  </si>
  <si>
    <t>Прокладка дополнительного стояка отопления квартира №23,27,31,35,39</t>
  </si>
  <si>
    <t>Перенос водосчетчика ХВС</t>
  </si>
  <si>
    <t>Закрепление стояков отопления квартира №22,26,30</t>
  </si>
  <si>
    <t>Ремонт светильника замена лампочки и предохранителя Подъезд №2,1</t>
  </si>
  <si>
    <t>Замена отопительного прибора в кухне квартира №36 материалы жителей</t>
  </si>
  <si>
    <t>Итого за август</t>
  </si>
  <si>
    <t>Ремонт светильника, замена лампочки и схемы подъезд №1  3 этаж</t>
  </si>
  <si>
    <t>Запуск отопления</t>
  </si>
  <si>
    <t>Устранение течи в подвале</t>
  </si>
  <si>
    <t>Прочистка канализации квартира №22</t>
  </si>
  <si>
    <t>Прочистка канализации в подвале</t>
  </si>
  <si>
    <t>Итого за сентябрь</t>
  </si>
  <si>
    <t>Ремонт светильника замена лампочек и схем подъезд №2</t>
  </si>
  <si>
    <t>Замена отопительных прибров квартира №30</t>
  </si>
  <si>
    <t>Итого за октябрь</t>
  </si>
  <si>
    <t>Прочистка вентиляции в квартире№30</t>
  </si>
  <si>
    <t>Ремонт светильника замена лампочки и схемы подъезд №2</t>
  </si>
  <si>
    <t>Запуск подъездного отопления</t>
  </si>
  <si>
    <t>Устранение течи трубы ХВС в подвале подъезд №2</t>
  </si>
  <si>
    <t>Итого за ноябрь</t>
  </si>
  <si>
    <t>Замена участка трубы ГВС в подвале. Откачка воды из подвала</t>
  </si>
  <si>
    <t>Отогрев подъездного отопления подъезд №1,2</t>
  </si>
  <si>
    <t>Прочистка стояка канализации квартира №24, подъезд №2</t>
  </si>
  <si>
    <t>Откачка воды в подвале подъезд №2, обработка подвала раствором гипохлорида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</si>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</sst>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3" xfId="0" applyBorder="1"/>
    <xf numFmtId="0" fontId="1" fillId="0" borderId="5" xfId="0" applyFont="1" applyBorder="1"/>
    <xf numFmtId="0" fontId="1" fillId="0" borderId="7" xfId="0" applyFont="1" applyBorder="1"/>
    <xf numFmtId="2" fontId="6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9" fillId="0" borderId="2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/>
    <xf numFmtId="0" fontId="9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55" workbookViewId="0">
      <selection activeCell="D73" sqref="D73"/>
    </sheetView>
  </sheetViews>
  <sheetFormatPr defaultRowHeight="15" x14ac:dyDescent="0.25"/>
  <cols>
    <col min="1" max="1" width="5" customWidth="1"/>
    <col min="2" max="2" width="48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2" t="s">
        <v>55</v>
      </c>
      <c r="C1" s="62"/>
      <c r="D1" s="62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4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7"/>
      <c r="B5" s="26" t="s">
        <v>2</v>
      </c>
      <c r="C5" s="7"/>
      <c r="D5" s="7"/>
      <c r="E5" s="1"/>
      <c r="F5" s="1"/>
      <c r="G5" s="1"/>
      <c r="H5" s="1"/>
    </row>
    <row r="6" spans="1:8" ht="30" x14ac:dyDescent="0.25">
      <c r="A6" s="34">
        <v>1</v>
      </c>
      <c r="B6" s="34" t="s">
        <v>46</v>
      </c>
      <c r="C6" s="34">
        <v>1223.92</v>
      </c>
      <c r="D6" s="35"/>
      <c r="E6" s="1"/>
      <c r="F6" s="1"/>
    </row>
    <row r="7" spans="1:8" ht="60" x14ac:dyDescent="0.25">
      <c r="A7" s="34">
        <v>2</v>
      </c>
      <c r="B7" s="34" t="s">
        <v>51</v>
      </c>
      <c r="C7" s="34">
        <v>935</v>
      </c>
      <c r="D7" s="34"/>
      <c r="E7" s="1"/>
      <c r="F7" s="1"/>
    </row>
    <row r="8" spans="1:8" x14ac:dyDescent="0.25">
      <c r="A8" s="34">
        <v>3</v>
      </c>
      <c r="B8" s="34" t="s">
        <v>53</v>
      </c>
      <c r="C8" s="34">
        <v>918</v>
      </c>
      <c r="D8" s="34"/>
      <c r="E8" s="1"/>
      <c r="F8" s="1"/>
    </row>
    <row r="9" spans="1:8" s="5" customFormat="1" x14ac:dyDescent="0.25">
      <c r="A9" s="34"/>
      <c r="B9" s="35" t="s">
        <v>52</v>
      </c>
      <c r="C9" s="35">
        <f>SUM(C6:C8)</f>
        <v>3076.92</v>
      </c>
      <c r="D9" s="35">
        <f>C9</f>
        <v>3076.92</v>
      </c>
      <c r="E9" s="4"/>
      <c r="F9" s="4"/>
    </row>
    <row r="10" spans="1:8" ht="15.75" x14ac:dyDescent="0.25">
      <c r="A10" s="7"/>
      <c r="B10" s="26" t="s">
        <v>7</v>
      </c>
      <c r="C10" s="7"/>
      <c r="D10" s="7"/>
      <c r="E10" s="1"/>
      <c r="F10" s="1"/>
    </row>
    <row r="11" spans="1:8" ht="30" x14ac:dyDescent="0.25">
      <c r="A11" s="34">
        <v>1</v>
      </c>
      <c r="B11" s="34" t="s">
        <v>46</v>
      </c>
      <c r="C11" s="34">
        <v>1223.92</v>
      </c>
      <c r="D11" s="35"/>
      <c r="E11" s="1"/>
      <c r="F11" s="1"/>
    </row>
    <row r="12" spans="1:8" ht="60" x14ac:dyDescent="0.25">
      <c r="A12" s="34">
        <v>2</v>
      </c>
      <c r="B12" s="34" t="s">
        <v>51</v>
      </c>
      <c r="C12" s="34">
        <v>935</v>
      </c>
      <c r="D12" s="34"/>
      <c r="E12" s="1"/>
      <c r="F12" s="1"/>
    </row>
    <row r="13" spans="1:8" x14ac:dyDescent="0.25">
      <c r="A13" s="34">
        <v>3</v>
      </c>
      <c r="B13" s="34" t="s">
        <v>58</v>
      </c>
      <c r="C13" s="34">
        <v>1158</v>
      </c>
      <c r="D13" s="35"/>
      <c r="E13" s="1"/>
      <c r="F13" s="1"/>
    </row>
    <row r="14" spans="1:8" s="5" customFormat="1" x14ac:dyDescent="0.25">
      <c r="A14" s="34">
        <v>4</v>
      </c>
      <c r="B14" s="34" t="s">
        <v>59</v>
      </c>
      <c r="C14" s="34">
        <v>11016</v>
      </c>
      <c r="D14" s="35"/>
      <c r="E14" s="4"/>
      <c r="F14" s="4"/>
    </row>
    <row r="15" spans="1:8" s="5" customFormat="1" x14ac:dyDescent="0.25">
      <c r="A15" s="34"/>
      <c r="B15" s="35" t="s">
        <v>60</v>
      </c>
      <c r="C15" s="35">
        <f>SUM(C11:C14)</f>
        <v>14332.92</v>
      </c>
      <c r="D15" s="35">
        <f>C15+D9</f>
        <v>17409.84</v>
      </c>
      <c r="E15" s="4"/>
      <c r="F15" s="4"/>
    </row>
    <row r="16" spans="1:8" ht="15.75" x14ac:dyDescent="0.25">
      <c r="A16" s="7"/>
      <c r="B16" s="26" t="s">
        <v>3</v>
      </c>
      <c r="C16" s="7"/>
      <c r="D16" s="7"/>
      <c r="E16" s="1"/>
      <c r="F16" s="1"/>
    </row>
    <row r="17" spans="1:6" ht="30" x14ac:dyDescent="0.25">
      <c r="A17" s="34">
        <v>1</v>
      </c>
      <c r="B17" s="34" t="s">
        <v>46</v>
      </c>
      <c r="C17" s="34">
        <v>1223.92</v>
      </c>
      <c r="D17" s="35"/>
      <c r="E17" s="1"/>
      <c r="F17" s="1"/>
    </row>
    <row r="18" spans="1:6" ht="60" x14ac:dyDescent="0.25">
      <c r="A18" s="34">
        <v>2</v>
      </c>
      <c r="B18" s="34" t="s">
        <v>51</v>
      </c>
      <c r="C18" s="34">
        <v>935</v>
      </c>
      <c r="D18" s="34"/>
      <c r="E18" s="1"/>
      <c r="F18" s="1"/>
    </row>
    <row r="19" spans="1:6" x14ac:dyDescent="0.25">
      <c r="A19" s="34">
        <v>3</v>
      </c>
      <c r="B19" s="34" t="s">
        <v>65</v>
      </c>
      <c r="C19" s="34">
        <v>2617</v>
      </c>
      <c r="D19" s="35"/>
      <c r="E19" s="1"/>
      <c r="F19" s="1"/>
    </row>
    <row r="20" spans="1:6" x14ac:dyDescent="0.25">
      <c r="A20" s="34">
        <v>4</v>
      </c>
      <c r="B20" s="34" t="s">
        <v>66</v>
      </c>
      <c r="C20" s="34">
        <v>918</v>
      </c>
      <c r="D20" s="35"/>
      <c r="E20" s="1"/>
      <c r="F20" s="1"/>
    </row>
    <row r="21" spans="1:6" x14ac:dyDescent="0.25">
      <c r="A21" s="34"/>
      <c r="B21" s="35" t="s">
        <v>67</v>
      </c>
      <c r="C21" s="35">
        <f>SUM(C17:C20)</f>
        <v>5693.92</v>
      </c>
      <c r="D21" s="35">
        <f>C21+D15</f>
        <v>23103.760000000002</v>
      </c>
      <c r="E21" s="1"/>
      <c r="F21" s="1"/>
    </row>
    <row r="22" spans="1:6" ht="15.75" x14ac:dyDescent="0.25">
      <c r="A22" s="7"/>
      <c r="B22" s="26" t="s">
        <v>9</v>
      </c>
      <c r="C22" s="7"/>
      <c r="D22" s="7"/>
      <c r="E22" s="1"/>
      <c r="F22" s="1"/>
    </row>
    <row r="23" spans="1:6" ht="30" x14ac:dyDescent="0.25">
      <c r="A23" s="34">
        <v>1</v>
      </c>
      <c r="B23" s="34" t="s">
        <v>46</v>
      </c>
      <c r="C23" s="34">
        <v>1223.92</v>
      </c>
      <c r="D23" s="35"/>
      <c r="E23" s="1"/>
      <c r="F23" s="1"/>
    </row>
    <row r="24" spans="1:6" ht="60" x14ac:dyDescent="0.25">
      <c r="A24" s="34">
        <v>2</v>
      </c>
      <c r="B24" s="34" t="s">
        <v>51</v>
      </c>
      <c r="C24" s="34">
        <v>935</v>
      </c>
      <c r="D24" s="34"/>
      <c r="E24" s="1"/>
      <c r="F24" s="1"/>
    </row>
    <row r="25" spans="1:6" x14ac:dyDescent="0.25">
      <c r="A25" s="34"/>
      <c r="B25" s="35" t="s">
        <v>68</v>
      </c>
      <c r="C25" s="35">
        <f>SUM(C23:C24)</f>
        <v>2158.92</v>
      </c>
      <c r="D25" s="35">
        <f>C25+D21</f>
        <v>25262.68</v>
      </c>
      <c r="E25" s="1"/>
      <c r="F25" s="1"/>
    </row>
    <row r="26" spans="1:6" ht="15.75" x14ac:dyDescent="0.25">
      <c r="A26" s="7"/>
      <c r="B26" s="26" t="s">
        <v>10</v>
      </c>
      <c r="C26" s="7"/>
      <c r="D26" s="7"/>
      <c r="E26" s="1"/>
      <c r="F26" s="1"/>
    </row>
    <row r="27" spans="1:6" ht="30" x14ac:dyDescent="0.25">
      <c r="A27" s="34">
        <v>1</v>
      </c>
      <c r="B27" s="34" t="s">
        <v>46</v>
      </c>
      <c r="C27" s="34">
        <v>1223.92</v>
      </c>
      <c r="D27" s="35"/>
      <c r="E27" s="1"/>
      <c r="F27" s="1"/>
    </row>
    <row r="28" spans="1:6" ht="60" x14ac:dyDescent="0.25">
      <c r="A28" s="34">
        <v>2</v>
      </c>
      <c r="B28" s="34" t="s">
        <v>51</v>
      </c>
      <c r="C28" s="34">
        <v>935</v>
      </c>
      <c r="D28" s="34"/>
      <c r="E28" s="1"/>
      <c r="F28" s="1"/>
    </row>
    <row r="29" spans="1:6" x14ac:dyDescent="0.25">
      <c r="A29" s="34">
        <v>3</v>
      </c>
      <c r="B29" s="34" t="s">
        <v>70</v>
      </c>
      <c r="C29" s="34">
        <v>918</v>
      </c>
      <c r="D29" s="35"/>
      <c r="E29" s="1"/>
      <c r="F29" s="1"/>
    </row>
    <row r="30" spans="1:6" s="5" customFormat="1" x14ac:dyDescent="0.25">
      <c r="A30" s="34">
        <v>4</v>
      </c>
      <c r="B30" s="34" t="s">
        <v>53</v>
      </c>
      <c r="C30" s="34">
        <v>918</v>
      </c>
      <c r="D30" s="35"/>
      <c r="E30" s="4"/>
      <c r="F30" s="4"/>
    </row>
    <row r="31" spans="1:6" s="5" customFormat="1" x14ac:dyDescent="0.25">
      <c r="A31" s="34"/>
      <c r="B31" s="35" t="s">
        <v>71</v>
      </c>
      <c r="C31" s="35">
        <f>SUM(C27:C30)</f>
        <v>3994.92</v>
      </c>
      <c r="D31" s="35">
        <f>C31+D25</f>
        <v>29257.599999999999</v>
      </c>
      <c r="E31" s="4"/>
      <c r="F31" s="4"/>
    </row>
    <row r="32" spans="1:6" s="5" customFormat="1" ht="15.75" x14ac:dyDescent="0.25">
      <c r="A32" s="7"/>
      <c r="B32" s="26" t="s">
        <v>11</v>
      </c>
      <c r="C32" s="7"/>
      <c r="D32" s="7"/>
      <c r="E32" s="4"/>
      <c r="F32" s="4"/>
    </row>
    <row r="33" spans="1:6" s="5" customFormat="1" ht="30" x14ac:dyDescent="0.25">
      <c r="A33" s="34">
        <v>1</v>
      </c>
      <c r="B33" s="34" t="s">
        <v>46</v>
      </c>
      <c r="C33" s="34">
        <v>1223.92</v>
      </c>
      <c r="D33" s="35"/>
      <c r="E33" s="4"/>
      <c r="F33" s="4"/>
    </row>
    <row r="34" spans="1:6" s="5" customFormat="1" ht="60" x14ac:dyDescent="0.25">
      <c r="A34" s="34">
        <v>2</v>
      </c>
      <c r="B34" s="34" t="s">
        <v>51</v>
      </c>
      <c r="C34" s="34">
        <v>935</v>
      </c>
      <c r="D34" s="34"/>
      <c r="E34" s="4"/>
      <c r="F34" s="4"/>
    </row>
    <row r="35" spans="1:6" s="5" customFormat="1" x14ac:dyDescent="0.25">
      <c r="A35" s="34">
        <v>3</v>
      </c>
      <c r="B35" s="34" t="s">
        <v>74</v>
      </c>
      <c r="C35" s="34">
        <v>1377</v>
      </c>
      <c r="D35" s="34"/>
      <c r="E35" s="4"/>
      <c r="F35" s="4"/>
    </row>
    <row r="36" spans="1:6" s="5" customFormat="1" x14ac:dyDescent="0.25">
      <c r="A36" s="34">
        <v>4</v>
      </c>
      <c r="B36" s="34" t="s">
        <v>75</v>
      </c>
      <c r="C36" s="34">
        <v>2181</v>
      </c>
      <c r="D36" s="35"/>
      <c r="E36" s="4"/>
      <c r="F36" s="4"/>
    </row>
    <row r="37" spans="1:6" s="5" customFormat="1" ht="15.75" x14ac:dyDescent="0.25">
      <c r="A37" s="7"/>
      <c r="B37" s="48" t="s">
        <v>76</v>
      </c>
      <c r="C37" s="3">
        <f>SUM(C33:C36)</f>
        <v>5716.92</v>
      </c>
      <c r="D37" s="3">
        <f>C37+D31</f>
        <v>34974.519999999997</v>
      </c>
      <c r="E37" s="4"/>
      <c r="F37" s="4"/>
    </row>
    <row r="38" spans="1:6" s="5" customFormat="1" ht="15.75" x14ac:dyDescent="0.25">
      <c r="A38" s="7"/>
      <c r="B38" s="26" t="s">
        <v>12</v>
      </c>
      <c r="C38" s="7"/>
      <c r="D38" s="7"/>
      <c r="E38" s="4"/>
      <c r="F38" s="4"/>
    </row>
    <row r="39" spans="1:6" s="5" customFormat="1" ht="30" x14ac:dyDescent="0.25">
      <c r="A39" s="34">
        <v>1</v>
      </c>
      <c r="B39" s="34" t="s">
        <v>46</v>
      </c>
      <c r="C39" s="34">
        <v>1223.92</v>
      </c>
      <c r="D39" s="35"/>
      <c r="E39" s="4"/>
      <c r="F39" s="4"/>
    </row>
    <row r="40" spans="1:6" s="5" customFormat="1" ht="60" x14ac:dyDescent="0.25">
      <c r="A40" s="34">
        <v>2</v>
      </c>
      <c r="B40" s="34" t="s">
        <v>51</v>
      </c>
      <c r="C40" s="34">
        <v>935</v>
      </c>
      <c r="D40" s="34"/>
      <c r="E40" s="4"/>
      <c r="F40" s="4"/>
    </row>
    <row r="41" spans="1:6" s="5" customFormat="1" x14ac:dyDescent="0.25">
      <c r="A41" s="34"/>
      <c r="B41" s="35" t="s">
        <v>79</v>
      </c>
      <c r="C41" s="35">
        <f>SUM(C39:C40)</f>
        <v>2158.92</v>
      </c>
      <c r="D41" s="35">
        <f>C41+D37</f>
        <v>37133.439999999995</v>
      </c>
      <c r="E41" s="4"/>
      <c r="F41" s="4"/>
    </row>
    <row r="42" spans="1:6" s="5" customFormat="1" ht="15.75" x14ac:dyDescent="0.25">
      <c r="A42" s="7"/>
      <c r="B42" s="26" t="s">
        <v>13</v>
      </c>
      <c r="C42" s="7"/>
      <c r="D42" s="7"/>
      <c r="E42" s="4"/>
      <c r="F42" s="4"/>
    </row>
    <row r="43" spans="1:6" s="5" customFormat="1" ht="30" x14ac:dyDescent="0.25">
      <c r="A43" s="34">
        <v>1</v>
      </c>
      <c r="B43" s="34" t="s">
        <v>46</v>
      </c>
      <c r="C43" s="34">
        <v>1223.92</v>
      </c>
      <c r="D43" s="35"/>
      <c r="E43" s="4"/>
      <c r="F43" s="4"/>
    </row>
    <row r="44" spans="1:6" s="5" customFormat="1" ht="60" x14ac:dyDescent="0.25">
      <c r="A44" s="34">
        <v>2</v>
      </c>
      <c r="B44" s="34" t="s">
        <v>51</v>
      </c>
      <c r="C44" s="34">
        <v>935</v>
      </c>
      <c r="D44" s="34"/>
      <c r="E44" s="4"/>
      <c r="F44" s="4"/>
    </row>
    <row r="45" spans="1:6" s="5" customFormat="1" ht="30" x14ac:dyDescent="0.25">
      <c r="A45" s="34">
        <v>3</v>
      </c>
      <c r="B45" s="34" t="s">
        <v>85</v>
      </c>
      <c r="C45" s="34">
        <v>2760</v>
      </c>
      <c r="D45" s="35"/>
      <c r="E45" s="4"/>
      <c r="F45" s="4"/>
    </row>
    <row r="46" spans="1:6" s="5" customFormat="1" x14ac:dyDescent="0.25">
      <c r="A46" s="34"/>
      <c r="B46" s="35" t="s">
        <v>86</v>
      </c>
      <c r="C46" s="35">
        <f>SUM(C43:C45)</f>
        <v>4918.92</v>
      </c>
      <c r="D46" s="35">
        <f>C46+D41</f>
        <v>42052.359999999993</v>
      </c>
      <c r="E46" s="4"/>
      <c r="F46" s="4"/>
    </row>
    <row r="47" spans="1:6" s="5" customFormat="1" ht="15.75" x14ac:dyDescent="0.25">
      <c r="A47" s="7"/>
      <c r="B47" s="26" t="s">
        <v>14</v>
      </c>
      <c r="C47" s="7"/>
      <c r="D47" s="7"/>
      <c r="E47" s="4"/>
      <c r="F47" s="4"/>
    </row>
    <row r="48" spans="1:6" s="5" customFormat="1" ht="30" x14ac:dyDescent="0.25">
      <c r="A48" s="34">
        <v>1</v>
      </c>
      <c r="B48" s="34" t="s">
        <v>46</v>
      </c>
      <c r="C48" s="34">
        <v>1223.92</v>
      </c>
      <c r="D48" s="35"/>
      <c r="E48" s="4"/>
      <c r="F48" s="4"/>
    </row>
    <row r="49" spans="1:6" s="5" customFormat="1" ht="60" x14ac:dyDescent="0.25">
      <c r="A49" s="34">
        <v>2</v>
      </c>
      <c r="B49" s="34" t="s">
        <v>51</v>
      </c>
      <c r="C49" s="34">
        <v>935</v>
      </c>
      <c r="D49" s="34"/>
      <c r="E49" s="4"/>
      <c r="F49" s="4"/>
    </row>
    <row r="50" spans="1:6" s="5" customFormat="1" x14ac:dyDescent="0.25">
      <c r="A50" s="34">
        <v>3</v>
      </c>
      <c r="B50" s="34" t="s">
        <v>53</v>
      </c>
      <c r="C50" s="34">
        <v>2070</v>
      </c>
      <c r="D50" s="35"/>
      <c r="E50" s="4"/>
      <c r="F50" s="4"/>
    </row>
    <row r="51" spans="1:6" s="5" customFormat="1" x14ac:dyDescent="0.25">
      <c r="A51" s="34">
        <v>4</v>
      </c>
      <c r="B51" s="34" t="s">
        <v>88</v>
      </c>
      <c r="C51" s="34">
        <v>2070</v>
      </c>
      <c r="D51" s="35"/>
      <c r="E51" s="4"/>
      <c r="F51" s="4"/>
    </row>
    <row r="52" spans="1:6" s="5" customFormat="1" x14ac:dyDescent="0.25">
      <c r="A52" s="34">
        <v>5</v>
      </c>
      <c r="B52" s="34" t="s">
        <v>89</v>
      </c>
      <c r="C52" s="34">
        <v>1035</v>
      </c>
      <c r="D52" s="34"/>
      <c r="E52" s="4"/>
      <c r="F52" s="4"/>
    </row>
    <row r="53" spans="1:6" s="5" customFormat="1" x14ac:dyDescent="0.25">
      <c r="A53" s="34">
        <v>6</v>
      </c>
      <c r="B53" s="34" t="s">
        <v>90</v>
      </c>
      <c r="C53" s="34">
        <f>2070+2760</f>
        <v>4830</v>
      </c>
      <c r="D53" s="35"/>
      <c r="E53" s="4"/>
      <c r="F53" s="4"/>
    </row>
    <row r="54" spans="1:6" s="5" customFormat="1" x14ac:dyDescent="0.25">
      <c r="A54" s="34">
        <v>7</v>
      </c>
      <c r="B54" s="34" t="s">
        <v>91</v>
      </c>
      <c r="C54" s="34">
        <v>2760</v>
      </c>
      <c r="D54" s="35"/>
      <c r="E54" s="4"/>
      <c r="F54" s="4"/>
    </row>
    <row r="55" spans="1:6" s="5" customFormat="1" x14ac:dyDescent="0.25">
      <c r="A55" s="34"/>
      <c r="B55" s="35" t="s">
        <v>92</v>
      </c>
      <c r="C55" s="35">
        <f>SUM(C48:C54)</f>
        <v>14923.92</v>
      </c>
      <c r="D55" s="35">
        <f>C55+D46</f>
        <v>56976.279999999992</v>
      </c>
      <c r="E55" s="4"/>
      <c r="F55" s="4"/>
    </row>
    <row r="56" spans="1:6" s="5" customFormat="1" ht="15.75" x14ac:dyDescent="0.25">
      <c r="A56" s="7"/>
      <c r="B56" s="26" t="s">
        <v>15</v>
      </c>
      <c r="C56" s="7"/>
      <c r="D56" s="7"/>
      <c r="E56" s="4"/>
      <c r="F56" s="4"/>
    </row>
    <row r="57" spans="1:6" s="5" customFormat="1" ht="30" x14ac:dyDescent="0.25">
      <c r="A57" s="34">
        <v>1</v>
      </c>
      <c r="B57" s="34" t="s">
        <v>46</v>
      </c>
      <c r="C57" s="34">
        <v>1223.92</v>
      </c>
      <c r="D57" s="35"/>
      <c r="E57" s="4"/>
      <c r="F57" s="4"/>
    </row>
    <row r="58" spans="1:6" s="5" customFormat="1" ht="60" x14ac:dyDescent="0.25">
      <c r="A58" s="34">
        <v>2</v>
      </c>
      <c r="B58" s="34" t="s">
        <v>51</v>
      </c>
      <c r="C58" s="34">
        <v>935</v>
      </c>
      <c r="D58" s="34"/>
      <c r="E58" s="4"/>
      <c r="F58" s="4"/>
    </row>
    <row r="59" spans="1:6" s="5" customFormat="1" x14ac:dyDescent="0.25">
      <c r="A59" s="34"/>
      <c r="B59" s="3" t="s">
        <v>95</v>
      </c>
      <c r="C59" s="35">
        <f>SUM(C57:C58)</f>
        <v>2158.92</v>
      </c>
      <c r="D59" s="35">
        <f>C59+D55</f>
        <v>59135.19999999999</v>
      </c>
      <c r="E59" s="4"/>
      <c r="F59" s="4"/>
    </row>
    <row r="60" spans="1:6" s="5" customFormat="1" ht="15.75" x14ac:dyDescent="0.25">
      <c r="A60" s="7"/>
      <c r="B60" s="26" t="s">
        <v>16</v>
      </c>
      <c r="C60" s="7"/>
      <c r="D60" s="7"/>
      <c r="E60" s="4"/>
      <c r="F60" s="4"/>
    </row>
    <row r="61" spans="1:6" s="5" customFormat="1" ht="30" x14ac:dyDescent="0.25">
      <c r="A61" s="34">
        <v>1</v>
      </c>
      <c r="B61" s="34" t="s">
        <v>46</v>
      </c>
      <c r="C61" s="34">
        <v>1223.92</v>
      </c>
      <c r="D61" s="35"/>
      <c r="E61" s="4"/>
      <c r="F61" s="4"/>
    </row>
    <row r="62" spans="1:6" s="5" customFormat="1" ht="60" x14ac:dyDescent="0.25">
      <c r="A62" s="34">
        <v>2</v>
      </c>
      <c r="B62" s="34" t="s">
        <v>51</v>
      </c>
      <c r="C62" s="34">
        <v>935</v>
      </c>
      <c r="D62" s="34"/>
      <c r="E62" s="4"/>
      <c r="F62" s="4"/>
    </row>
    <row r="63" spans="1:6" s="5" customFormat="1" x14ac:dyDescent="0.25">
      <c r="A63" s="34">
        <v>3</v>
      </c>
      <c r="B63" s="34" t="s">
        <v>98</v>
      </c>
      <c r="C63" s="34">
        <v>1380</v>
      </c>
      <c r="D63" s="34"/>
      <c r="E63" s="4"/>
      <c r="F63" s="4"/>
    </row>
    <row r="64" spans="1:6" s="5" customFormat="1" ht="30" x14ac:dyDescent="0.25">
      <c r="A64" s="34">
        <v>4</v>
      </c>
      <c r="B64" s="34" t="s">
        <v>99</v>
      </c>
      <c r="C64" s="34">
        <v>4510</v>
      </c>
      <c r="D64" s="35"/>
      <c r="E64" s="4"/>
      <c r="F64" s="4"/>
    </row>
    <row r="65" spans="1:6" s="5" customFormat="1" x14ac:dyDescent="0.25">
      <c r="A65" s="34"/>
      <c r="B65" s="35" t="s">
        <v>100</v>
      </c>
      <c r="C65" s="35">
        <f>SUM(C61:C64)</f>
        <v>8048.92</v>
      </c>
      <c r="D65" s="35">
        <f>C65+D59</f>
        <v>67184.12</v>
      </c>
      <c r="E65" s="4"/>
      <c r="F65" s="4"/>
    </row>
    <row r="66" spans="1:6" s="5" customFormat="1" ht="15.75" x14ac:dyDescent="0.25">
      <c r="A66" s="7"/>
      <c r="B66" s="26" t="s">
        <v>17</v>
      </c>
      <c r="C66" s="7"/>
      <c r="D66" s="7"/>
      <c r="E66" s="4"/>
      <c r="F66" s="4"/>
    </row>
    <row r="67" spans="1:6" s="5" customFormat="1" ht="30" x14ac:dyDescent="0.25">
      <c r="A67" s="34">
        <v>1</v>
      </c>
      <c r="B67" s="34" t="s">
        <v>46</v>
      </c>
      <c r="C67" s="34">
        <v>1223.92</v>
      </c>
      <c r="D67" s="35"/>
      <c r="E67" s="4"/>
      <c r="F67" s="4"/>
    </row>
    <row r="68" spans="1:6" s="5" customFormat="1" ht="60" x14ac:dyDescent="0.25">
      <c r="A68" s="34">
        <v>2</v>
      </c>
      <c r="B68" s="34" t="s">
        <v>51</v>
      </c>
      <c r="C68" s="34">
        <v>935</v>
      </c>
      <c r="D68" s="34"/>
      <c r="E68" s="4"/>
      <c r="F68" s="4"/>
    </row>
    <row r="69" spans="1:6" s="5" customFormat="1" x14ac:dyDescent="0.25">
      <c r="A69" s="34">
        <v>3</v>
      </c>
      <c r="B69" s="34" t="s">
        <v>102</v>
      </c>
      <c r="C69" s="34">
        <f>5520</f>
        <v>5520</v>
      </c>
      <c r="D69" s="35"/>
      <c r="E69" s="4"/>
      <c r="F69" s="4"/>
    </row>
    <row r="70" spans="1:6" s="5" customFormat="1" ht="30" x14ac:dyDescent="0.25">
      <c r="A70" s="34">
        <v>4</v>
      </c>
      <c r="B70" s="34" t="s">
        <v>103</v>
      </c>
      <c r="C70" s="34">
        <f>2760+1380+1380</f>
        <v>5520</v>
      </c>
      <c r="D70" s="34"/>
      <c r="E70" s="4"/>
      <c r="F70" s="4"/>
    </row>
    <row r="71" spans="1:6" s="5" customFormat="1" ht="30" x14ac:dyDescent="0.25">
      <c r="A71" s="34">
        <v>5</v>
      </c>
      <c r="B71" s="34" t="s">
        <v>104</v>
      </c>
      <c r="C71" s="34">
        <f>2760+5520</f>
        <v>8280</v>
      </c>
      <c r="D71" s="35"/>
      <c r="E71" s="4"/>
      <c r="F71" s="4"/>
    </row>
    <row r="72" spans="1:6" s="5" customFormat="1" x14ac:dyDescent="0.25">
      <c r="A72" s="34"/>
      <c r="B72" s="35" t="s">
        <v>105</v>
      </c>
      <c r="C72" s="35">
        <f>SUM(C67:C71)</f>
        <v>21478.92</v>
      </c>
      <c r="D72" s="35">
        <f>C72+D65</f>
        <v>88663.039999999994</v>
      </c>
      <c r="E72" s="4"/>
      <c r="F72" s="4"/>
    </row>
    <row r="73" spans="1:6" s="5" customFormat="1" x14ac:dyDescent="0.25">
      <c r="A73" s="34"/>
      <c r="B73" s="34"/>
      <c r="C73" s="34"/>
      <c r="D73" s="35"/>
      <c r="E73" s="4"/>
      <c r="F73" s="4"/>
    </row>
    <row r="74" spans="1:6" s="5" customFormat="1" x14ac:dyDescent="0.25">
      <c r="A74" s="34"/>
      <c r="B74" s="34"/>
      <c r="C74" s="34"/>
      <c r="D74" s="34"/>
      <c r="E74" s="4"/>
      <c r="F74" s="4"/>
    </row>
    <row r="75" spans="1:6" s="5" customFormat="1" x14ac:dyDescent="0.25">
      <c r="A75" s="34"/>
      <c r="B75" s="34"/>
      <c r="C75" s="34"/>
      <c r="D75" s="35"/>
      <c r="E75" s="4"/>
      <c r="F75" s="4"/>
    </row>
    <row r="76" spans="1:6" s="5" customFormat="1" ht="15" customHeight="1" x14ac:dyDescent="0.25">
      <c r="A76" s="34"/>
      <c r="B76" s="34"/>
      <c r="C76" s="34"/>
      <c r="D76" s="35"/>
      <c r="E76" s="4"/>
      <c r="F76" s="4"/>
    </row>
    <row r="77" spans="1:6" s="5" customFormat="1" x14ac:dyDescent="0.25">
      <c r="A77" s="34"/>
      <c r="B77" s="35"/>
      <c r="C77" s="35"/>
      <c r="D77" s="35"/>
      <c r="E77" s="4"/>
      <c r="F77" s="4"/>
    </row>
    <row r="78" spans="1:6" s="5" customFormat="1" x14ac:dyDescent="0.25">
      <c r="A78" s="34"/>
      <c r="B78" s="34"/>
      <c r="C78" s="34"/>
      <c r="D78" s="34"/>
      <c r="E78" s="4"/>
      <c r="F78" s="4"/>
    </row>
    <row r="79" spans="1:6" s="5" customFormat="1" x14ac:dyDescent="0.25">
      <c r="A79" s="34"/>
      <c r="B79" s="34"/>
      <c r="C79" s="34"/>
      <c r="D79" s="35"/>
      <c r="E79" s="4"/>
      <c r="F79" s="4"/>
    </row>
    <row r="80" spans="1:6" s="5" customFormat="1" x14ac:dyDescent="0.25">
      <c r="A80" s="34"/>
      <c r="B80" s="34"/>
      <c r="C80" s="34"/>
      <c r="D80" s="35"/>
      <c r="E80" s="4"/>
      <c r="F80" s="4"/>
    </row>
    <row r="81" spans="1:6" s="5" customFormat="1" x14ac:dyDescent="0.25">
      <c r="A81" s="34"/>
      <c r="B81" s="35"/>
      <c r="C81" s="35"/>
      <c r="D81" s="35"/>
      <c r="E81" s="4"/>
      <c r="F81" s="4"/>
    </row>
    <row r="82" spans="1:6" s="5" customFormat="1" x14ac:dyDescent="0.25">
      <c r="A82" s="34"/>
      <c r="B82" s="34"/>
      <c r="C82" s="34"/>
      <c r="D82" s="35"/>
      <c r="E82" s="4"/>
      <c r="F82" s="4"/>
    </row>
    <row r="83" spans="1:6" s="5" customFormat="1" x14ac:dyDescent="0.25">
      <c r="A83" s="34"/>
      <c r="B83" s="34"/>
      <c r="C83" s="34"/>
      <c r="D83" s="35"/>
      <c r="E83" s="4"/>
      <c r="F83" s="4"/>
    </row>
    <row r="84" spans="1:6" s="5" customFormat="1" x14ac:dyDescent="0.25">
      <c r="A84" s="34"/>
      <c r="B84" s="34"/>
      <c r="C84" s="34"/>
      <c r="D84" s="35"/>
      <c r="E84" s="4"/>
      <c r="F84" s="4"/>
    </row>
    <row r="85" spans="1:6" x14ac:dyDescent="0.25">
      <c r="A85" s="34"/>
      <c r="B85" s="36"/>
      <c r="C85" s="34"/>
      <c r="D85" s="34"/>
      <c r="E85" s="1"/>
      <c r="F85" s="1"/>
    </row>
    <row r="86" spans="1:6" x14ac:dyDescent="0.25">
      <c r="A86" s="34"/>
      <c r="B86" s="34"/>
      <c r="C86" s="34"/>
      <c r="D86" s="34"/>
      <c r="E86" s="1"/>
      <c r="F86" s="1"/>
    </row>
    <row r="87" spans="1:6" x14ac:dyDescent="0.25">
      <c r="A87" s="11"/>
      <c r="B87" s="34" t="s">
        <v>48</v>
      </c>
      <c r="C87" s="3">
        <f>SUM(C34:C86)</f>
        <v>117586.95999999998</v>
      </c>
      <c r="D87" s="3">
        <f>D32+C87</f>
        <v>117586.95999999998</v>
      </c>
      <c r="E87" s="1"/>
      <c r="F8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2" t="s">
        <v>55</v>
      </c>
      <c r="C1" s="62"/>
      <c r="D1" s="62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8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4">
        <v>1</v>
      </c>
      <c r="B6" s="34" t="s">
        <v>61</v>
      </c>
      <c r="C6" s="34">
        <v>1836</v>
      </c>
      <c r="D6" s="35">
        <f>C6</f>
        <v>1836</v>
      </c>
    </row>
    <row r="7" spans="1:8" s="1" customFormat="1" x14ac:dyDescent="0.25">
      <c r="A7" s="34"/>
      <c r="B7" s="35" t="s">
        <v>7</v>
      </c>
      <c r="C7" s="34"/>
      <c r="D7" s="35"/>
    </row>
    <row r="8" spans="1:8" s="4" customFormat="1" x14ac:dyDescent="0.25">
      <c r="A8" s="34">
        <v>1</v>
      </c>
      <c r="B8" s="34" t="s">
        <v>62</v>
      </c>
      <c r="C8" s="34">
        <v>3672</v>
      </c>
      <c r="D8" s="35">
        <f>C8+D6</f>
        <v>5508</v>
      </c>
    </row>
    <row r="9" spans="1:8" s="4" customFormat="1" ht="15" customHeight="1" x14ac:dyDescent="0.25">
      <c r="A9" s="7"/>
      <c r="B9" s="3" t="s">
        <v>15</v>
      </c>
      <c r="C9" s="7"/>
      <c r="D9" s="35"/>
    </row>
    <row r="10" spans="1:8" s="1" customFormat="1" ht="15" customHeight="1" x14ac:dyDescent="0.25">
      <c r="A10" s="34">
        <v>1</v>
      </c>
      <c r="B10" s="34" t="s">
        <v>96</v>
      </c>
      <c r="C10" s="35">
        <v>1581</v>
      </c>
      <c r="D10" s="35">
        <f>C10+D8</f>
        <v>7089</v>
      </c>
    </row>
    <row r="11" spans="1:8" s="1" customFormat="1" ht="15" customHeight="1" x14ac:dyDescent="0.25">
      <c r="A11" s="34"/>
      <c r="B11" s="35"/>
      <c r="C11" s="34"/>
      <c r="D11" s="35"/>
    </row>
    <row r="12" spans="1:8" s="1" customFormat="1" x14ac:dyDescent="0.25">
      <c r="A12" s="34"/>
      <c r="B12" s="34"/>
      <c r="C12" s="35"/>
      <c r="D12" s="35"/>
    </row>
    <row r="13" spans="1:8" s="1" customFormat="1" x14ac:dyDescent="0.25">
      <c r="A13" s="34"/>
      <c r="B13" s="3"/>
      <c r="C13" s="7"/>
      <c r="D13" s="35"/>
    </row>
    <row r="14" spans="1:8" s="1" customFormat="1" x14ac:dyDescent="0.25">
      <c r="A14" s="34"/>
      <c r="B14" s="34"/>
      <c r="C14" s="34"/>
      <c r="D14" s="35"/>
    </row>
    <row r="15" spans="1:8" s="1" customFormat="1" x14ac:dyDescent="0.25">
      <c r="A15" s="34"/>
      <c r="B15" s="35"/>
      <c r="C15" s="35"/>
      <c r="D15" s="35"/>
    </row>
    <row r="16" spans="1:8" s="4" customFormat="1" x14ac:dyDescent="0.25">
      <c r="A16" s="34"/>
      <c r="B16" s="35"/>
      <c r="C16" s="34"/>
      <c r="D16" s="35"/>
    </row>
    <row r="17" spans="1:4" s="4" customFormat="1" x14ac:dyDescent="0.25">
      <c r="A17" s="34"/>
      <c r="B17" s="34"/>
      <c r="C17" s="34"/>
      <c r="D17" s="35"/>
    </row>
    <row r="18" spans="1:4" s="1" customFormat="1" x14ac:dyDescent="0.25">
      <c r="A18" s="34"/>
      <c r="B18" s="35"/>
      <c r="C18" s="35"/>
      <c r="D18" s="35"/>
    </row>
    <row r="19" spans="1:4" s="1" customFormat="1" x14ac:dyDescent="0.25">
      <c r="A19" s="34"/>
      <c r="B19" s="35"/>
      <c r="C19" s="34"/>
      <c r="D19" s="35"/>
    </row>
    <row r="20" spans="1:4" s="1" customFormat="1" x14ac:dyDescent="0.25">
      <c r="A20" s="34"/>
      <c r="B20" s="34"/>
      <c r="C20" s="34"/>
      <c r="D20" s="35"/>
    </row>
    <row r="21" spans="1:4" s="1" customFormat="1" x14ac:dyDescent="0.25">
      <c r="A21" s="34"/>
      <c r="B21" s="34"/>
      <c r="C21" s="34"/>
      <c r="D21" s="34"/>
    </row>
    <row r="22" spans="1:4" s="4" customFormat="1" x14ac:dyDescent="0.25">
      <c r="A22" s="34"/>
      <c r="B22" s="34"/>
      <c r="C22" s="34"/>
      <c r="D22" s="35"/>
    </row>
    <row r="23" spans="1:4" s="1" customFormat="1" x14ac:dyDescent="0.25">
      <c r="A23" s="34"/>
      <c r="B23" s="35"/>
      <c r="C23" s="35"/>
      <c r="D23" s="35"/>
    </row>
    <row r="24" spans="1:4" s="1" customFormat="1" x14ac:dyDescent="0.25">
      <c r="A24" s="34"/>
      <c r="B24" s="35"/>
      <c r="C24" s="34"/>
      <c r="D24" s="35"/>
    </row>
    <row r="25" spans="1:4" s="1" customFormat="1" x14ac:dyDescent="0.25">
      <c r="A25" s="34"/>
      <c r="B25" s="34"/>
      <c r="C25" s="34"/>
      <c r="D25" s="35"/>
    </row>
    <row r="26" spans="1:4" s="1" customFormat="1" x14ac:dyDescent="0.25">
      <c r="A26" s="34"/>
      <c r="B26" s="34"/>
      <c r="C26" s="34"/>
      <c r="D26" s="35"/>
    </row>
    <row r="27" spans="1:4" s="1" customFormat="1" ht="15.75" customHeight="1" x14ac:dyDescent="0.25">
      <c r="A27" s="34"/>
      <c r="B27" s="34"/>
      <c r="C27" s="34"/>
      <c r="D27" s="34"/>
    </row>
    <row r="28" spans="1:4" s="1" customFormat="1" x14ac:dyDescent="0.25">
      <c r="A28" s="34"/>
      <c r="B28" s="35"/>
      <c r="C28" s="35"/>
      <c r="D28" s="35"/>
    </row>
    <row r="29" spans="1:4" s="1" customFormat="1" x14ac:dyDescent="0.25">
      <c r="A29" s="34"/>
      <c r="B29" s="35"/>
      <c r="C29" s="34"/>
      <c r="D29" s="35"/>
    </row>
    <row r="30" spans="1:4" x14ac:dyDescent="0.25">
      <c r="A30" s="37"/>
      <c r="B30" s="34"/>
      <c r="C30" s="37"/>
      <c r="D30" s="38"/>
    </row>
    <row r="31" spans="1:4" x14ac:dyDescent="0.25">
      <c r="A31" s="37"/>
      <c r="B31" s="35"/>
      <c r="C31" s="37"/>
      <c r="D31" s="37"/>
    </row>
    <row r="32" spans="1:4" x14ac:dyDescent="0.25">
      <c r="A32" s="37"/>
      <c r="B32" s="34"/>
      <c r="C32" s="37"/>
      <c r="D32" s="38"/>
    </row>
    <row r="33" spans="1:4" x14ac:dyDescent="0.25">
      <c r="A33" s="37"/>
      <c r="B33" s="34"/>
      <c r="C33" s="37"/>
      <c r="D33" s="38"/>
    </row>
    <row r="34" spans="1:4" x14ac:dyDescent="0.25">
      <c r="A34" s="37"/>
      <c r="B34" s="35"/>
      <c r="C34" s="37"/>
      <c r="D34" s="38"/>
    </row>
    <row r="35" spans="1:4" x14ac:dyDescent="0.25">
      <c r="A35" s="37"/>
      <c r="B35" s="34"/>
      <c r="C35" s="37"/>
      <c r="D35" s="37"/>
    </row>
    <row r="36" spans="1:4" x14ac:dyDescent="0.25">
      <c r="A36" s="37"/>
      <c r="B36" s="34"/>
      <c r="C36" s="37"/>
      <c r="D36" s="37"/>
    </row>
    <row r="37" spans="1:4" x14ac:dyDescent="0.25">
      <c r="A37" s="37"/>
      <c r="B37" s="34"/>
      <c r="C37" s="38"/>
      <c r="D37" s="38"/>
    </row>
    <row r="38" spans="1:4" x14ac:dyDescent="0.25">
      <c r="A38" s="37"/>
      <c r="B38" s="34"/>
      <c r="C38" s="37"/>
      <c r="D38" s="37"/>
    </row>
    <row r="39" spans="1:4" x14ac:dyDescent="0.25">
      <c r="A39" s="37"/>
      <c r="B39" s="34"/>
      <c r="C39" s="38"/>
      <c r="D39" s="3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abSelected="1" workbookViewId="0">
      <selection activeCell="D27" sqref="D27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21" x14ac:dyDescent="0.35">
      <c r="A1" s="1"/>
      <c r="B1" s="62" t="s">
        <v>55</v>
      </c>
      <c r="C1" s="62"/>
      <c r="D1" s="62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1" t="s">
        <v>32</v>
      </c>
      <c r="C3" s="61"/>
      <c r="D3" s="61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34">
        <v>1</v>
      </c>
      <c r="B6" s="34" t="s">
        <v>56</v>
      </c>
      <c r="C6" s="34">
        <v>1556</v>
      </c>
      <c r="D6" s="35">
        <f>C6</f>
        <v>1556</v>
      </c>
    </row>
    <row r="7" spans="1:4" x14ac:dyDescent="0.25">
      <c r="A7" s="34"/>
      <c r="B7" s="35" t="s">
        <v>7</v>
      </c>
      <c r="C7" s="34"/>
      <c r="D7" s="35"/>
    </row>
    <row r="8" spans="1:4" ht="30" x14ac:dyDescent="0.25">
      <c r="A8" s="34">
        <v>1</v>
      </c>
      <c r="B8" s="34" t="s">
        <v>63</v>
      </c>
      <c r="C8" s="34">
        <f>1434+1434</f>
        <v>2868</v>
      </c>
      <c r="D8" s="35"/>
    </row>
    <row r="9" spans="1:4" ht="30" x14ac:dyDescent="0.25">
      <c r="A9" s="34">
        <v>2</v>
      </c>
      <c r="B9" s="34" t="s">
        <v>64</v>
      </c>
      <c r="C9" s="34">
        <v>1377</v>
      </c>
      <c r="D9" s="35"/>
    </row>
    <row r="10" spans="1:4" x14ac:dyDescent="0.25">
      <c r="A10" s="34"/>
      <c r="B10" s="35" t="s">
        <v>60</v>
      </c>
      <c r="C10" s="35">
        <f>SUM(C8:C9)</f>
        <v>4245</v>
      </c>
      <c r="D10" s="35">
        <f>C10+D6</f>
        <v>5801</v>
      </c>
    </row>
    <row r="11" spans="1:4" x14ac:dyDescent="0.25">
      <c r="A11" s="34"/>
      <c r="B11" s="35" t="s">
        <v>3</v>
      </c>
      <c r="C11" s="34"/>
      <c r="D11" s="35"/>
    </row>
    <row r="12" spans="1:4" ht="30" x14ac:dyDescent="0.25">
      <c r="A12" s="34">
        <v>1</v>
      </c>
      <c r="B12" s="34" t="s">
        <v>63</v>
      </c>
      <c r="C12" s="35">
        <v>1471</v>
      </c>
      <c r="D12" s="35">
        <f>C12+D10</f>
        <v>7272</v>
      </c>
    </row>
    <row r="13" spans="1:4" x14ac:dyDescent="0.25">
      <c r="A13" s="34"/>
      <c r="B13" s="35" t="s">
        <v>9</v>
      </c>
      <c r="C13" s="34"/>
      <c r="D13" s="34"/>
    </row>
    <row r="14" spans="1:4" x14ac:dyDescent="0.25">
      <c r="A14" s="34">
        <v>1</v>
      </c>
      <c r="B14" s="34" t="s">
        <v>69</v>
      </c>
      <c r="C14" s="34">
        <v>2295</v>
      </c>
      <c r="D14" s="35">
        <f>C14+D12</f>
        <v>9567</v>
      </c>
    </row>
    <row r="15" spans="1:4" x14ac:dyDescent="0.25">
      <c r="A15" s="34"/>
      <c r="B15" s="35" t="s">
        <v>10</v>
      </c>
      <c r="C15" s="34"/>
      <c r="D15" s="35"/>
    </row>
    <row r="16" spans="1:4" ht="30" x14ac:dyDescent="0.25">
      <c r="A16" s="34">
        <v>1</v>
      </c>
      <c r="B16" s="34" t="s">
        <v>72</v>
      </c>
      <c r="C16" s="34">
        <f>1934.3+1934.3</f>
        <v>3868.6</v>
      </c>
      <c r="D16" s="35">
        <f>C16+D14</f>
        <v>13435.6</v>
      </c>
    </row>
    <row r="17" spans="1:4" x14ac:dyDescent="0.25">
      <c r="A17" s="34"/>
      <c r="B17" s="35" t="s">
        <v>12</v>
      </c>
      <c r="C17" s="34"/>
      <c r="D17" s="34"/>
    </row>
    <row r="18" spans="1:4" ht="30" x14ac:dyDescent="0.25">
      <c r="A18" s="34">
        <v>1</v>
      </c>
      <c r="B18" s="34" t="s">
        <v>84</v>
      </c>
      <c r="C18" s="35">
        <f>2661.9+2333.54</f>
        <v>4995.4400000000005</v>
      </c>
      <c r="D18" s="35">
        <f>C18+D16</f>
        <v>18431.04</v>
      </c>
    </row>
    <row r="19" spans="1:4" x14ac:dyDescent="0.25">
      <c r="A19" s="34"/>
      <c r="B19" s="35" t="s">
        <v>13</v>
      </c>
      <c r="C19" s="34"/>
      <c r="D19" s="34"/>
    </row>
    <row r="20" spans="1:4" ht="30" x14ac:dyDescent="0.25">
      <c r="A20" s="34">
        <v>1</v>
      </c>
      <c r="B20" s="34" t="s">
        <v>87</v>
      </c>
      <c r="C20" s="35">
        <v>2679.3</v>
      </c>
      <c r="D20" s="35">
        <f>C20+D18</f>
        <v>21110.34</v>
      </c>
    </row>
    <row r="21" spans="1:4" x14ac:dyDescent="0.25">
      <c r="A21" s="35"/>
      <c r="B21" s="35" t="s">
        <v>14</v>
      </c>
      <c r="C21" s="35"/>
      <c r="D21" s="35"/>
    </row>
    <row r="22" spans="1:4" ht="30" x14ac:dyDescent="0.25">
      <c r="A22" s="34">
        <v>1</v>
      </c>
      <c r="B22" s="34" t="s">
        <v>93</v>
      </c>
      <c r="C22" s="34">
        <v>2338.3000000000002</v>
      </c>
      <c r="D22" s="35">
        <f>C22+D20</f>
        <v>23448.639999999999</v>
      </c>
    </row>
    <row r="23" spans="1:4" x14ac:dyDescent="0.25">
      <c r="A23" s="34"/>
      <c r="B23" s="35" t="s">
        <v>15</v>
      </c>
      <c r="C23" s="34"/>
      <c r="D23" s="35"/>
    </row>
    <row r="24" spans="1:4" ht="30" x14ac:dyDescent="0.25">
      <c r="A24" s="34">
        <v>1</v>
      </c>
      <c r="B24" s="34" t="s">
        <v>97</v>
      </c>
      <c r="C24" s="34">
        <f>2166+2130.5</f>
        <v>4296.5</v>
      </c>
      <c r="D24" s="35">
        <f>C24+D22</f>
        <v>27745.14</v>
      </c>
    </row>
    <row r="25" spans="1:4" x14ac:dyDescent="0.25">
      <c r="A25" s="37"/>
      <c r="B25" s="35" t="s">
        <v>17</v>
      </c>
      <c r="C25" s="34"/>
      <c r="D25" s="37"/>
    </row>
    <row r="26" spans="1:4" x14ac:dyDescent="0.25">
      <c r="A26" s="34">
        <v>1</v>
      </c>
      <c r="B26" s="34" t="s">
        <v>69</v>
      </c>
      <c r="C26" s="34">
        <v>4986.7</v>
      </c>
      <c r="D26" s="35">
        <f>C26+D24</f>
        <v>32731.84</v>
      </c>
    </row>
    <row r="27" spans="1:4" x14ac:dyDescent="0.25">
      <c r="A27" s="34"/>
      <c r="B27" s="35"/>
      <c r="C27" s="34"/>
      <c r="D27" s="35"/>
    </row>
    <row r="28" spans="1:4" x14ac:dyDescent="0.25">
      <c r="A28" s="34"/>
      <c r="B28" s="35"/>
      <c r="C28" s="34"/>
      <c r="D28" s="35"/>
    </row>
    <row r="29" spans="1:4" x14ac:dyDescent="0.25">
      <c r="A29" s="34"/>
      <c r="B29" s="34"/>
      <c r="C29" s="34"/>
      <c r="D29" s="35"/>
    </row>
    <row r="30" spans="1:4" x14ac:dyDescent="0.25">
      <c r="A30" s="34"/>
      <c r="B30" s="34"/>
      <c r="C30" s="34"/>
      <c r="D30" s="35"/>
    </row>
    <row r="31" spans="1:4" x14ac:dyDescent="0.25">
      <c r="A31" s="34"/>
      <c r="B31" s="35"/>
      <c r="C31" s="34"/>
      <c r="D31" s="35"/>
    </row>
    <row r="32" spans="1:4" x14ac:dyDescent="0.25">
      <c r="A32" s="34"/>
      <c r="B32" s="35"/>
      <c r="C32" s="34"/>
      <c r="D32" s="35"/>
    </row>
    <row r="33" spans="1:4" x14ac:dyDescent="0.25">
      <c r="A33" s="34"/>
      <c r="B33" s="34"/>
      <c r="C33" s="34"/>
      <c r="D33" s="35"/>
    </row>
    <row r="34" spans="1:4" x14ac:dyDescent="0.25">
      <c r="A34" s="34"/>
      <c r="B34" s="35"/>
      <c r="C34" s="34"/>
      <c r="D34" s="35"/>
    </row>
    <row r="35" spans="1:4" x14ac:dyDescent="0.25">
      <c r="A35" s="34"/>
      <c r="B35" s="34"/>
      <c r="C35" s="34"/>
      <c r="D35" s="35"/>
    </row>
    <row r="36" spans="1:4" x14ac:dyDescent="0.25">
      <c r="A36" s="37"/>
      <c r="B36" s="34"/>
      <c r="C36" s="34"/>
      <c r="D36" s="38"/>
    </row>
    <row r="37" spans="1:4" x14ac:dyDescent="0.25">
      <c r="A37" s="37"/>
      <c r="B37" s="35"/>
      <c r="C37" s="37"/>
      <c r="D37" s="38"/>
    </row>
    <row r="38" spans="1:4" x14ac:dyDescent="0.25">
      <c r="A38" s="37"/>
      <c r="B38" s="34"/>
      <c r="C38" s="34"/>
      <c r="D38" s="38"/>
    </row>
    <row r="39" spans="1:4" x14ac:dyDescent="0.25">
      <c r="A39" s="13"/>
      <c r="B39" s="3"/>
      <c r="C39" s="13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1"/>
      <c r="D41" s="12"/>
    </row>
    <row r="42" spans="1:4" x14ac:dyDescent="0.25">
      <c r="A42" s="13"/>
      <c r="B42" s="3"/>
      <c r="C42" s="12"/>
      <c r="D4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6.7109375" customWidth="1"/>
    <col min="3" max="3" width="11.42578125" customWidth="1"/>
    <col min="4" max="4" width="13.140625" customWidth="1"/>
  </cols>
  <sheetData>
    <row r="1" spans="1:8" ht="21" x14ac:dyDescent="0.35">
      <c r="A1" s="1"/>
      <c r="B1" s="62" t="s">
        <v>55</v>
      </c>
      <c r="C1" s="62"/>
      <c r="D1" s="62"/>
      <c r="E1" s="6"/>
      <c r="F1" s="6"/>
      <c r="G1" s="6"/>
      <c r="H1" s="6"/>
    </row>
    <row r="2" spans="1:8" ht="21.6" customHeight="1" x14ac:dyDescent="0.25">
      <c r="A2" s="1"/>
      <c r="B2" s="63" t="s">
        <v>33</v>
      </c>
      <c r="C2" s="63"/>
      <c r="D2" s="63"/>
      <c r="E2" s="1"/>
      <c r="F2" s="1"/>
      <c r="G2" s="1"/>
      <c r="H2" s="1"/>
    </row>
    <row r="3" spans="1:8" ht="17.25" customHeight="1" x14ac:dyDescent="0.25">
      <c r="A3" s="1"/>
      <c r="B3" s="64" t="s">
        <v>5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 ht="15.75" x14ac:dyDescent="0.25">
      <c r="A5" s="9"/>
      <c r="B5" s="48"/>
      <c r="C5" s="49"/>
      <c r="D5" s="9"/>
      <c r="E5" s="1"/>
      <c r="F5" s="1"/>
      <c r="G5" s="1"/>
      <c r="H5" s="1"/>
    </row>
    <row r="6" spans="1:8" x14ac:dyDescent="0.25">
      <c r="A6" s="11"/>
      <c r="B6" s="34"/>
      <c r="C6" s="55"/>
      <c r="D6" s="3"/>
    </row>
    <row r="7" spans="1:8" x14ac:dyDescent="0.25">
      <c r="A7" s="12"/>
      <c r="B7" s="38"/>
      <c r="C7" s="43"/>
      <c r="D7" s="12"/>
    </row>
    <row r="8" spans="1:8" x14ac:dyDescent="0.25">
      <c r="A8" s="13"/>
      <c r="B8" s="34"/>
      <c r="C8" s="43"/>
      <c r="D8" s="29"/>
    </row>
    <row r="9" spans="1:8" x14ac:dyDescent="0.25">
      <c r="A9" s="24"/>
      <c r="B9" s="45"/>
      <c r="C9" s="37"/>
      <c r="D9" s="12"/>
    </row>
    <row r="10" spans="1:8" x14ac:dyDescent="0.25">
      <c r="A10" s="28"/>
      <c r="B10" s="59"/>
      <c r="C10" s="57"/>
      <c r="D10" s="30"/>
    </row>
    <row r="11" spans="1:8" x14ac:dyDescent="0.25">
      <c r="A11" s="13"/>
      <c r="B11" s="34"/>
      <c r="C11" s="37"/>
      <c r="D11" s="12"/>
    </row>
    <row r="12" spans="1:8" x14ac:dyDescent="0.25">
      <c r="A12" s="13"/>
      <c r="B12" s="34"/>
      <c r="C12" s="43"/>
      <c r="D12" s="29"/>
    </row>
    <row r="13" spans="1:8" x14ac:dyDescent="0.25">
      <c r="A13" s="13"/>
      <c r="B13" s="38"/>
      <c r="C13" s="37"/>
      <c r="D13" s="13"/>
    </row>
    <row r="14" spans="1:8" x14ac:dyDescent="0.25">
      <c r="B14" s="37"/>
      <c r="C14" s="39"/>
      <c r="D14" s="12"/>
    </row>
    <row r="15" spans="1:8" x14ac:dyDescent="0.25">
      <c r="A15" s="13"/>
      <c r="B15" s="38"/>
      <c r="C15" s="37"/>
      <c r="D15" s="13"/>
    </row>
    <row r="16" spans="1:8" x14ac:dyDescent="0.25">
      <c r="A16" s="13"/>
      <c r="B16" s="36"/>
      <c r="C16" s="37"/>
      <c r="D16" s="13"/>
    </row>
    <row r="17" spans="1:4" x14ac:dyDescent="0.25">
      <c r="A17" s="13"/>
      <c r="B17" s="37"/>
      <c r="C17" s="37"/>
      <c r="D17" s="13"/>
    </row>
    <row r="18" spans="1:4" x14ac:dyDescent="0.25">
      <c r="A18" s="13"/>
      <c r="B18" s="38"/>
      <c r="C18" s="38"/>
      <c r="D18" s="12"/>
    </row>
    <row r="19" spans="1:4" x14ac:dyDescent="0.25">
      <c r="A19" s="13"/>
      <c r="B19" s="38"/>
      <c r="C19" s="37"/>
      <c r="D19" s="13"/>
    </row>
    <row r="20" spans="1:4" x14ac:dyDescent="0.25">
      <c r="A20" s="13"/>
      <c r="B20" s="34"/>
      <c r="C20" s="37"/>
      <c r="D20" s="13"/>
    </row>
    <row r="21" spans="1:4" x14ac:dyDescent="0.25">
      <c r="A21" s="13"/>
      <c r="B21" s="34"/>
      <c r="C21" s="37"/>
      <c r="D21" s="13"/>
    </row>
    <row r="22" spans="1:4" x14ac:dyDescent="0.25">
      <c r="A22" s="13"/>
      <c r="B22" s="38"/>
      <c r="C22" s="38"/>
      <c r="D22" s="12"/>
    </row>
    <row r="23" spans="1:4" x14ac:dyDescent="0.25">
      <c r="A23" s="13"/>
      <c r="B23" s="38"/>
      <c r="C23" s="37"/>
      <c r="D23" s="13"/>
    </row>
    <row r="24" spans="1:4" x14ac:dyDescent="0.25">
      <c r="A24" s="13"/>
      <c r="B24" s="34"/>
      <c r="C24" s="37"/>
      <c r="D24" s="13"/>
    </row>
    <row r="25" spans="1:4" x14ac:dyDescent="0.25">
      <c r="A25" s="13"/>
      <c r="B25" s="34"/>
      <c r="C25" s="37"/>
      <c r="D25" s="12"/>
    </row>
    <row r="26" spans="1:4" x14ac:dyDescent="0.25">
      <c r="A26" s="13"/>
      <c r="B26" s="38"/>
      <c r="C26" s="38"/>
      <c r="D26" s="12"/>
    </row>
    <row r="27" spans="1:4" x14ac:dyDescent="0.25">
      <c r="A27" s="13"/>
      <c r="B27" s="37"/>
      <c r="C27" s="37"/>
      <c r="D27" s="13"/>
    </row>
    <row r="28" spans="1:4" x14ac:dyDescent="0.25">
      <c r="A28" s="13"/>
      <c r="B28" s="38"/>
      <c r="C28" s="38"/>
      <c r="D28" s="12"/>
    </row>
    <row r="29" spans="1:4" x14ac:dyDescent="0.25">
      <c r="A29" s="13"/>
      <c r="B29" s="38"/>
      <c r="C29" s="37"/>
      <c r="D29" s="13"/>
    </row>
    <row r="30" spans="1:4" x14ac:dyDescent="0.25">
      <c r="A30" s="13"/>
      <c r="B30" s="37"/>
      <c r="C30" s="37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C10" sqref="C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2" t="s">
        <v>55</v>
      </c>
      <c r="C1" s="62"/>
      <c r="D1" s="62"/>
    </row>
    <row r="2" spans="1:4" ht="15.75" x14ac:dyDescent="0.25">
      <c r="A2" s="1"/>
      <c r="B2" s="63" t="s">
        <v>33</v>
      </c>
      <c r="C2" s="63"/>
      <c r="D2" s="63"/>
    </row>
    <row r="3" spans="1:4" ht="15.75" x14ac:dyDescent="0.25">
      <c r="A3" s="1"/>
      <c r="B3" s="64" t="s">
        <v>36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49"/>
      <c r="B5" s="35"/>
      <c r="C5" s="49"/>
      <c r="D5" s="49"/>
    </row>
    <row r="6" spans="1:4" x14ac:dyDescent="0.25">
      <c r="A6" s="35"/>
      <c r="B6" s="34"/>
      <c r="C6" s="42"/>
      <c r="D6" s="35"/>
    </row>
    <row r="7" spans="1:4" x14ac:dyDescent="0.25">
      <c r="A7" s="38"/>
      <c r="B7" s="38"/>
      <c r="C7" s="52"/>
      <c r="D7" s="38"/>
    </row>
    <row r="8" spans="1:4" x14ac:dyDescent="0.25">
      <c r="A8" s="37"/>
      <c r="B8" s="34"/>
      <c r="C8" s="52"/>
      <c r="D8" s="58"/>
    </row>
    <row r="9" spans="1:4" x14ac:dyDescent="0.25">
      <c r="A9" s="44"/>
      <c r="B9" s="45"/>
      <c r="C9" s="38"/>
      <c r="D9" s="38"/>
    </row>
    <row r="10" spans="1:4" x14ac:dyDescent="0.25">
      <c r="A10" s="46"/>
      <c r="B10" s="53"/>
      <c r="C10" s="47"/>
      <c r="D10" s="54"/>
    </row>
    <row r="11" spans="1:4" x14ac:dyDescent="0.25">
      <c r="A11" s="37"/>
      <c r="B11" s="34"/>
      <c r="C11" s="37"/>
      <c r="D11" s="37"/>
    </row>
    <row r="12" spans="1:4" x14ac:dyDescent="0.25">
      <c r="A12" s="37"/>
      <c r="B12" s="37"/>
      <c r="C12" s="37"/>
      <c r="D12" s="37"/>
    </row>
    <row r="13" spans="1:4" x14ac:dyDescent="0.25">
      <c r="A13" s="37"/>
      <c r="B13" s="37"/>
      <c r="C13" s="37"/>
      <c r="D13" s="37"/>
    </row>
    <row r="14" spans="1:4" x14ac:dyDescent="0.25">
      <c r="A14" s="37"/>
      <c r="B14" s="38"/>
      <c r="C14" s="38"/>
      <c r="D14" s="38"/>
    </row>
    <row r="15" spans="1:4" x14ac:dyDescent="0.25">
      <c r="A15" s="37"/>
      <c r="B15" s="38"/>
      <c r="C15" s="37"/>
      <c r="D15" s="37"/>
    </row>
    <row r="16" spans="1:4" x14ac:dyDescent="0.25">
      <c r="A16" s="37"/>
      <c r="B16" s="36"/>
      <c r="C16" s="37"/>
      <c r="D16" s="37"/>
    </row>
    <row r="17" spans="1:4" x14ac:dyDescent="0.25">
      <c r="A17" s="37"/>
      <c r="B17" s="37"/>
      <c r="C17" s="37"/>
      <c r="D17" s="37"/>
    </row>
    <row r="18" spans="1:4" x14ac:dyDescent="0.25">
      <c r="A18" s="37"/>
      <c r="B18" s="38"/>
      <c r="C18" s="38"/>
      <c r="D18" s="38"/>
    </row>
    <row r="19" spans="1:4" x14ac:dyDescent="0.25">
      <c r="A19" s="37"/>
      <c r="B19" s="38"/>
      <c r="C19" s="37"/>
      <c r="D19" s="37"/>
    </row>
    <row r="20" spans="1:4" x14ac:dyDescent="0.25">
      <c r="A20" s="37"/>
      <c r="B20" s="34"/>
      <c r="C20" s="37"/>
      <c r="D20" s="37"/>
    </row>
    <row r="21" spans="1:4" x14ac:dyDescent="0.25">
      <c r="A21" s="37"/>
      <c r="B21" s="34"/>
      <c r="C21" s="37"/>
      <c r="D21" s="37"/>
    </row>
    <row r="22" spans="1:4" x14ac:dyDescent="0.25">
      <c r="A22" s="37"/>
      <c r="B22" s="38"/>
      <c r="C22" s="38"/>
      <c r="D22" s="38"/>
    </row>
    <row r="23" spans="1:4" x14ac:dyDescent="0.25">
      <c r="A23" s="37"/>
      <c r="B23" s="38"/>
      <c r="C23" s="37"/>
      <c r="D23" s="37"/>
    </row>
    <row r="24" spans="1:4" x14ac:dyDescent="0.25">
      <c r="A24" s="37"/>
      <c r="B24" s="34"/>
      <c r="C24" s="37"/>
      <c r="D24" s="37"/>
    </row>
    <row r="25" spans="1:4" x14ac:dyDescent="0.25">
      <c r="A25" s="37"/>
      <c r="B25" s="34"/>
      <c r="C25" s="37"/>
      <c r="D25" s="38"/>
    </row>
    <row r="26" spans="1:4" x14ac:dyDescent="0.25">
      <c r="A26" s="37"/>
      <c r="B26" s="38"/>
      <c r="C26" s="38"/>
      <c r="D26" s="38"/>
    </row>
    <row r="27" spans="1:4" x14ac:dyDescent="0.25">
      <c r="A27" s="37"/>
      <c r="B27" s="37"/>
      <c r="C27" s="37"/>
      <c r="D27" s="37"/>
    </row>
    <row r="28" spans="1:4" x14ac:dyDescent="0.25">
      <c r="A28" s="37"/>
      <c r="B28" s="38"/>
      <c r="C28" s="38"/>
      <c r="D28" s="38"/>
    </row>
    <row r="29" spans="1:4" x14ac:dyDescent="0.25">
      <c r="A29" s="37"/>
      <c r="B29" s="38"/>
      <c r="C29" s="37"/>
      <c r="D29" s="37"/>
    </row>
    <row r="30" spans="1:4" x14ac:dyDescent="0.25">
      <c r="A30" s="37"/>
      <c r="B30" s="37"/>
      <c r="C30" s="37"/>
      <c r="D30" s="37"/>
    </row>
    <row r="31" spans="1:4" x14ac:dyDescent="0.25">
      <c r="A31" s="37"/>
      <c r="B31" s="38"/>
      <c r="C31" s="38"/>
      <c r="D31" s="38"/>
    </row>
    <row r="32" spans="1:4" x14ac:dyDescent="0.25">
      <c r="A32" s="41"/>
      <c r="B32" s="41"/>
      <c r="C32" s="41"/>
      <c r="D32" s="4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D23" sqref="D23"/>
    </sheetView>
  </sheetViews>
  <sheetFormatPr defaultRowHeight="15" x14ac:dyDescent="0.25"/>
  <cols>
    <col min="1" max="1" width="3.7109375" customWidth="1"/>
    <col min="2" max="2" width="49.42578125" customWidth="1"/>
    <col min="3" max="3" width="11.5703125" customWidth="1"/>
    <col min="4" max="4" width="12.7109375" customWidth="1"/>
  </cols>
  <sheetData>
    <row r="1" spans="1:8" ht="21" x14ac:dyDescent="0.35">
      <c r="A1" s="1"/>
      <c r="B1" s="62" t="s">
        <v>57</v>
      </c>
      <c r="C1" s="62"/>
      <c r="D1" s="62"/>
      <c r="E1" s="6"/>
      <c r="F1" s="6"/>
      <c r="G1" s="6"/>
      <c r="H1" s="6"/>
    </row>
    <row r="2" spans="1:8" ht="15.75" x14ac:dyDescent="0.25">
      <c r="A2" s="1"/>
      <c r="B2" s="63" t="s">
        <v>33</v>
      </c>
      <c r="C2" s="63"/>
      <c r="D2" s="63"/>
      <c r="E2" s="1"/>
      <c r="F2" s="1"/>
      <c r="G2" s="1"/>
      <c r="H2" s="1"/>
    </row>
    <row r="3" spans="1:8" ht="15.75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4"/>
      <c r="B5" s="35" t="s">
        <v>10</v>
      </c>
      <c r="C5" s="35"/>
      <c r="D5" s="34"/>
      <c r="E5" s="1"/>
      <c r="F5" s="1"/>
      <c r="G5" s="1"/>
      <c r="H5" s="1"/>
    </row>
    <row r="6" spans="1:8" s="1" customFormat="1" x14ac:dyDescent="0.25">
      <c r="A6" s="34">
        <v>1</v>
      </c>
      <c r="B6" s="34" t="s">
        <v>73</v>
      </c>
      <c r="C6" s="34">
        <v>8793</v>
      </c>
      <c r="D6" s="35">
        <f>C6</f>
        <v>8793</v>
      </c>
    </row>
    <row r="7" spans="1:8" s="5" customFormat="1" x14ac:dyDescent="0.25">
      <c r="A7" s="38"/>
      <c r="B7" s="38" t="s">
        <v>11</v>
      </c>
      <c r="C7" s="37"/>
      <c r="D7" s="38"/>
    </row>
    <row r="8" spans="1:8" x14ac:dyDescent="0.25">
      <c r="A8" s="37">
        <v>1</v>
      </c>
      <c r="B8" s="34" t="s">
        <v>77</v>
      </c>
      <c r="C8" s="37">
        <f>5340.5+11765</f>
        <v>17105.5</v>
      </c>
      <c r="D8" s="38"/>
    </row>
    <row r="9" spans="1:8" ht="30" x14ac:dyDescent="0.25">
      <c r="A9" s="37">
        <v>2</v>
      </c>
      <c r="B9" s="34" t="s">
        <v>78</v>
      </c>
      <c r="C9" s="37">
        <v>6532</v>
      </c>
      <c r="D9" s="38"/>
    </row>
    <row r="10" spans="1:8" s="5" customFormat="1" x14ac:dyDescent="0.25">
      <c r="A10" s="37"/>
      <c r="B10" s="35" t="s">
        <v>76</v>
      </c>
      <c r="C10" s="38">
        <f>SUM(C8:C9)</f>
        <v>23637.5</v>
      </c>
      <c r="D10" s="38">
        <f>C10+D6</f>
        <v>32430.5</v>
      </c>
    </row>
    <row r="11" spans="1:8" x14ac:dyDescent="0.25">
      <c r="A11" s="37"/>
      <c r="B11" s="35" t="s">
        <v>12</v>
      </c>
      <c r="C11" s="38"/>
      <c r="D11" s="38"/>
    </row>
    <row r="12" spans="1:8" ht="30" x14ac:dyDescent="0.25">
      <c r="A12" s="38">
        <v>1</v>
      </c>
      <c r="B12" s="34" t="s">
        <v>80</v>
      </c>
      <c r="C12" s="37">
        <v>14881.25</v>
      </c>
      <c r="D12" s="38"/>
    </row>
    <row r="13" spans="1:8" ht="30" x14ac:dyDescent="0.25">
      <c r="A13" s="38">
        <v>2</v>
      </c>
      <c r="B13" s="34" t="s">
        <v>81</v>
      </c>
      <c r="C13" s="39">
        <v>32335.51</v>
      </c>
      <c r="D13" s="40"/>
    </row>
    <row r="14" spans="1:8" x14ac:dyDescent="0.25">
      <c r="A14" s="37">
        <v>3</v>
      </c>
      <c r="B14" s="34" t="s">
        <v>82</v>
      </c>
      <c r="C14" s="37">
        <v>23151.1</v>
      </c>
      <c r="D14" s="38"/>
    </row>
    <row r="15" spans="1:8" x14ac:dyDescent="0.25">
      <c r="A15" s="37">
        <v>4</v>
      </c>
      <c r="B15" s="34" t="s">
        <v>83</v>
      </c>
      <c r="C15" s="37">
        <v>6473.14</v>
      </c>
      <c r="D15" s="40"/>
    </row>
    <row r="16" spans="1:8" x14ac:dyDescent="0.25">
      <c r="A16" s="37"/>
      <c r="B16" s="35" t="s">
        <v>79</v>
      </c>
      <c r="C16" s="38">
        <f>SUM(C12:C15)</f>
        <v>76840.999999999985</v>
      </c>
      <c r="D16" s="38">
        <f>C16+D10</f>
        <v>109271.49999999999</v>
      </c>
    </row>
    <row r="17" spans="1:4" x14ac:dyDescent="0.25">
      <c r="A17" s="37"/>
      <c r="B17" s="35" t="s">
        <v>14</v>
      </c>
      <c r="C17" s="37"/>
      <c r="D17" s="37"/>
    </row>
    <row r="18" spans="1:4" x14ac:dyDescent="0.25">
      <c r="A18" s="37">
        <v>1</v>
      </c>
      <c r="B18" s="34" t="s">
        <v>94</v>
      </c>
      <c r="C18" s="38">
        <v>11040</v>
      </c>
      <c r="D18" s="38">
        <f>C18+D16</f>
        <v>120311.49999999999</v>
      </c>
    </row>
    <row r="19" spans="1:4" x14ac:dyDescent="0.25">
      <c r="A19" s="37"/>
      <c r="B19" s="35" t="s">
        <v>16</v>
      </c>
      <c r="C19" s="38"/>
      <c r="D19" s="38"/>
    </row>
    <row r="20" spans="1:4" x14ac:dyDescent="0.25">
      <c r="A20" s="37">
        <v>1</v>
      </c>
      <c r="B20" s="34" t="s">
        <v>65</v>
      </c>
      <c r="C20" s="37">
        <v>10350</v>
      </c>
      <c r="D20" s="38"/>
    </row>
    <row r="21" spans="1:4" ht="30" x14ac:dyDescent="0.25">
      <c r="A21" s="37">
        <v>2</v>
      </c>
      <c r="B21" s="34" t="s">
        <v>101</v>
      </c>
      <c r="C21" s="37">
        <v>12100.6</v>
      </c>
      <c r="D21" s="37"/>
    </row>
    <row r="22" spans="1:4" x14ac:dyDescent="0.25">
      <c r="A22" s="37"/>
      <c r="B22" s="35" t="s">
        <v>100</v>
      </c>
      <c r="C22" s="38">
        <f>SUM(C20:C21)</f>
        <v>22450.6</v>
      </c>
      <c r="D22" s="38">
        <f>C22+D18</f>
        <v>142762.09999999998</v>
      </c>
    </row>
    <row r="23" spans="1:4" x14ac:dyDescent="0.25">
      <c r="A23" s="37"/>
      <c r="B23" s="35"/>
      <c r="C23" s="37"/>
      <c r="D23" s="37"/>
    </row>
    <row r="24" spans="1:4" x14ac:dyDescent="0.25">
      <c r="A24" s="37"/>
      <c r="B24" s="34"/>
      <c r="C24" s="37"/>
      <c r="D24" s="37"/>
    </row>
    <row r="25" spans="1:4" x14ac:dyDescent="0.25">
      <c r="A25" s="37"/>
      <c r="B25" s="35"/>
      <c r="C25" s="38"/>
      <c r="D25" s="38"/>
    </row>
    <row r="26" spans="1:4" x14ac:dyDescent="0.25">
      <c r="A26" s="37"/>
      <c r="B26" s="35"/>
      <c r="C26" s="37"/>
      <c r="D26" s="37"/>
    </row>
    <row r="27" spans="1:4" x14ac:dyDescent="0.25">
      <c r="A27" s="37"/>
      <c r="B27" s="34"/>
      <c r="C27" s="37"/>
      <c r="D27" s="37"/>
    </row>
    <row r="28" spans="1:4" x14ac:dyDescent="0.25">
      <c r="A28" s="37"/>
      <c r="B28" s="35"/>
      <c r="C28" s="38"/>
      <c r="D28" s="38"/>
    </row>
    <row r="29" spans="1:4" x14ac:dyDescent="0.25">
      <c r="A29" s="37"/>
      <c r="B29" s="35"/>
      <c r="C29" s="37"/>
      <c r="D29" s="37"/>
    </row>
    <row r="30" spans="1:4" x14ac:dyDescent="0.25">
      <c r="A30" s="37"/>
      <c r="B30" s="34"/>
      <c r="C30" s="37"/>
      <c r="D30" s="38"/>
    </row>
    <row r="31" spans="1:4" x14ac:dyDescent="0.25">
      <c r="A31" s="37"/>
      <c r="B31" s="35"/>
      <c r="C31" s="38"/>
      <c r="D31" s="38"/>
    </row>
    <row r="32" spans="1:4" x14ac:dyDescent="0.25">
      <c r="A32" s="37"/>
      <c r="B32" s="34"/>
      <c r="C32" s="37"/>
      <c r="D32" s="37"/>
    </row>
    <row r="33" spans="1:4" x14ac:dyDescent="0.25">
      <c r="A33" s="37"/>
      <c r="B33" s="35"/>
      <c r="C33" s="38"/>
      <c r="D33" s="38"/>
    </row>
    <row r="34" spans="1:4" x14ac:dyDescent="0.25">
      <c r="A34" s="41"/>
      <c r="B34" s="41"/>
      <c r="C34" s="41"/>
      <c r="D34" s="41"/>
    </row>
    <row r="35" spans="1:4" x14ac:dyDescent="0.25">
      <c r="A35" s="41"/>
      <c r="B35" s="41"/>
      <c r="C35" s="41"/>
      <c r="D35" s="41"/>
    </row>
    <row r="36" spans="1:4" x14ac:dyDescent="0.25">
      <c r="A36" s="41"/>
      <c r="B36" s="41"/>
      <c r="C36" s="41"/>
      <c r="D36" s="41"/>
    </row>
    <row r="37" spans="1:4" x14ac:dyDescent="0.25">
      <c r="A37" s="41"/>
      <c r="B37" s="41"/>
      <c r="C37" s="41"/>
      <c r="D37" s="41"/>
    </row>
    <row r="38" spans="1:4" x14ac:dyDescent="0.25">
      <c r="A38" s="41"/>
      <c r="B38" s="41"/>
      <c r="C38" s="41"/>
      <c r="D38" s="41"/>
    </row>
    <row r="39" spans="1:4" x14ac:dyDescent="0.25">
      <c r="A39" s="41"/>
      <c r="B39" s="41"/>
      <c r="C39" s="41"/>
      <c r="D39" s="41"/>
    </row>
    <row r="40" spans="1:4" x14ac:dyDescent="0.25">
      <c r="A40" s="41"/>
      <c r="B40" s="41"/>
      <c r="C40" s="41"/>
      <c r="D40" s="4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6" zoomScale="65" zoomScaleNormal="65" zoomScaleSheetLayoutView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85546875" customWidth="1"/>
    <col min="6" max="6" width="15.7109375" customWidth="1"/>
    <col min="7" max="7" width="14.42578125" customWidth="1"/>
    <col min="8" max="9" width="15.28515625" customWidth="1"/>
    <col min="10" max="10" width="16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.75" x14ac:dyDescent="0.2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 x14ac:dyDescent="0.25">
      <c r="A3" s="8"/>
      <c r="B3" s="19" t="s">
        <v>2</v>
      </c>
      <c r="C3" s="19" t="s">
        <v>7</v>
      </c>
      <c r="D3" s="19" t="s">
        <v>3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5" t="s">
        <v>18</v>
      </c>
    </row>
    <row r="4" spans="1:14" ht="39.75" customHeight="1" x14ac:dyDescent="0.35">
      <c r="A4" s="20" t="s">
        <v>30</v>
      </c>
      <c r="B4" s="16">
        <f>B5+B6+B8</f>
        <v>12841.34</v>
      </c>
      <c r="C4" s="16">
        <f t="shared" ref="C4:N4" si="0">C5+C6+C8</f>
        <v>12841.34</v>
      </c>
      <c r="D4" s="16">
        <f t="shared" si="0"/>
        <v>12841.34</v>
      </c>
      <c r="E4" s="16">
        <f>E5+E6+E7+E8</f>
        <v>12841.34</v>
      </c>
      <c r="F4" s="16">
        <f t="shared" si="0"/>
        <v>12841.34</v>
      </c>
      <c r="G4" s="16">
        <f t="shared" si="0"/>
        <v>12841.34</v>
      </c>
      <c r="H4" s="16">
        <f t="shared" si="0"/>
        <v>12841.34</v>
      </c>
      <c r="I4" s="16">
        <f t="shared" si="0"/>
        <v>12841.34</v>
      </c>
      <c r="J4" s="16">
        <f t="shared" si="0"/>
        <v>12841.34</v>
      </c>
      <c r="K4" s="16">
        <f t="shared" si="0"/>
        <v>12841.34</v>
      </c>
      <c r="L4" s="16">
        <f t="shared" si="0"/>
        <v>12841.34</v>
      </c>
      <c r="M4" s="16">
        <f t="shared" si="0"/>
        <v>12841.34</v>
      </c>
      <c r="N4" s="16">
        <f t="shared" si="0"/>
        <v>154096.08000000002</v>
      </c>
    </row>
    <row r="5" spans="1:14" ht="39" customHeight="1" x14ac:dyDescent="0.35">
      <c r="A5" s="20" t="s">
        <v>19</v>
      </c>
      <c r="B5" s="17">
        <v>5965.24</v>
      </c>
      <c r="C5" s="17">
        <v>5965.24</v>
      </c>
      <c r="D5" s="17">
        <v>5965.24</v>
      </c>
      <c r="E5" s="17">
        <v>5965.24</v>
      </c>
      <c r="F5" s="17">
        <v>5965.24</v>
      </c>
      <c r="G5" s="17">
        <v>5965.24</v>
      </c>
      <c r="H5" s="17">
        <v>5965.24</v>
      </c>
      <c r="I5" s="17">
        <v>5965.24</v>
      </c>
      <c r="J5" s="17">
        <v>5965.24</v>
      </c>
      <c r="K5" s="17">
        <v>5965.24</v>
      </c>
      <c r="L5" s="17">
        <v>5965.24</v>
      </c>
      <c r="M5" s="17">
        <v>5965.24</v>
      </c>
      <c r="N5" s="17">
        <f t="shared" ref="N5:N23" si="1">SUM(B5:M5)</f>
        <v>71582.87999999999</v>
      </c>
    </row>
    <row r="6" spans="1:14" ht="44.25" customHeight="1" x14ac:dyDescent="0.35">
      <c r="A6" s="20" t="s">
        <v>39</v>
      </c>
      <c r="B6" s="17">
        <v>6876.1</v>
      </c>
      <c r="C6" s="17">
        <v>6876.1</v>
      </c>
      <c r="D6" s="17">
        <v>6876.1</v>
      </c>
      <c r="E6" s="17">
        <v>6876.1</v>
      </c>
      <c r="F6" s="17">
        <v>6876.1</v>
      </c>
      <c r="G6" s="17">
        <v>6876.1</v>
      </c>
      <c r="H6" s="17">
        <v>6876.1</v>
      </c>
      <c r="I6" s="17">
        <v>6876.1</v>
      </c>
      <c r="J6" s="17">
        <v>6876.1</v>
      </c>
      <c r="K6" s="17">
        <v>6876.1</v>
      </c>
      <c r="L6" s="17">
        <v>6876.1</v>
      </c>
      <c r="M6" s="17">
        <v>6876.1</v>
      </c>
      <c r="N6" s="17">
        <f>SUM(B6:M6)</f>
        <v>82513.200000000012</v>
      </c>
    </row>
    <row r="7" spans="1:14" ht="44.25" customHeight="1" x14ac:dyDescent="0.35">
      <c r="A7" s="20" t="s">
        <v>50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20" t="s">
        <v>37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>
        <f>SUM(B8:M8)</f>
        <v>0</v>
      </c>
    </row>
    <row r="9" spans="1:14" ht="36" customHeight="1" x14ac:dyDescent="0.35">
      <c r="A9" s="21" t="s">
        <v>20</v>
      </c>
      <c r="B9" s="16">
        <f>B10+B11+B12+B13</f>
        <v>7062.6900000000005</v>
      </c>
      <c r="C9" s="16">
        <f t="shared" ref="C9:M9" si="2">C10+C11+C12+C13</f>
        <v>24031.219999999998</v>
      </c>
      <c r="D9" s="16">
        <f t="shared" si="2"/>
        <v>8352.4500000000007</v>
      </c>
      <c r="E9" s="16">
        <f t="shared" si="2"/>
        <v>4453.92</v>
      </c>
      <c r="F9" s="16">
        <f t="shared" si="2"/>
        <v>7863.52</v>
      </c>
      <c r="G9" s="16">
        <f t="shared" si="2"/>
        <v>6512.57</v>
      </c>
      <c r="H9" s="16">
        <f t="shared" si="2"/>
        <v>7154.36</v>
      </c>
      <c r="I9" s="16">
        <f t="shared" si="2"/>
        <v>8191.99</v>
      </c>
      <c r="J9" s="16">
        <f t="shared" si="2"/>
        <v>19839.170000000002</v>
      </c>
      <c r="K9" s="16">
        <f t="shared" si="2"/>
        <v>9425.83</v>
      </c>
      <c r="L9" s="16">
        <f t="shared" si="2"/>
        <v>9438.33</v>
      </c>
      <c r="M9" s="16">
        <f t="shared" si="2"/>
        <v>27855.03</v>
      </c>
      <c r="N9" s="16">
        <f t="shared" si="1"/>
        <v>140181.08000000002</v>
      </c>
    </row>
    <row r="10" spans="1:14" ht="40.5" customHeight="1" x14ac:dyDescent="0.35">
      <c r="A10" s="20" t="s">
        <v>21</v>
      </c>
      <c r="B10" s="17">
        <v>3076.92</v>
      </c>
      <c r="C10" s="17">
        <v>14332.92</v>
      </c>
      <c r="D10" s="17">
        <v>5693.92</v>
      </c>
      <c r="E10" s="17">
        <v>2158.92</v>
      </c>
      <c r="F10" s="17">
        <v>3994.92</v>
      </c>
      <c r="G10" s="17">
        <v>5716.92</v>
      </c>
      <c r="H10" s="17">
        <v>2158.92</v>
      </c>
      <c r="I10" s="17">
        <v>4918.92</v>
      </c>
      <c r="J10" s="17">
        <v>14923.92</v>
      </c>
      <c r="K10" s="17">
        <v>2158.92</v>
      </c>
      <c r="L10" s="17">
        <v>8048.92</v>
      </c>
      <c r="M10" s="17">
        <v>21478.92</v>
      </c>
      <c r="N10" s="16">
        <f t="shared" si="1"/>
        <v>88663.039999999994</v>
      </c>
    </row>
    <row r="11" spans="1:14" ht="45.75" customHeight="1" x14ac:dyDescent="0.35">
      <c r="A11" s="20" t="s">
        <v>22</v>
      </c>
      <c r="B11" s="18">
        <v>1836</v>
      </c>
      <c r="C11" s="17">
        <v>3672</v>
      </c>
      <c r="D11" s="17"/>
      <c r="E11" s="17"/>
      <c r="F11" s="17"/>
      <c r="G11" s="17"/>
      <c r="H11" s="17"/>
      <c r="I11" s="17"/>
      <c r="J11" s="17"/>
      <c r="K11" s="17">
        <v>1581</v>
      </c>
      <c r="L11" s="17"/>
      <c r="M11" s="17"/>
      <c r="N11" s="31">
        <f t="shared" si="1"/>
        <v>7089</v>
      </c>
    </row>
    <row r="12" spans="1:14" ht="45.75" customHeight="1" x14ac:dyDescent="0.35">
      <c r="A12" s="25" t="s">
        <v>34</v>
      </c>
      <c r="B12" s="18">
        <v>1556</v>
      </c>
      <c r="C12" s="17">
        <v>4245</v>
      </c>
      <c r="D12" s="17">
        <v>1471</v>
      </c>
      <c r="E12" s="17">
        <v>2295</v>
      </c>
      <c r="F12" s="17">
        <v>3868.6</v>
      </c>
      <c r="G12" s="17"/>
      <c r="H12" s="17">
        <v>4995.4399999999996</v>
      </c>
      <c r="I12" s="17">
        <v>2679.3</v>
      </c>
      <c r="J12" s="17">
        <v>2338.3000000000002</v>
      </c>
      <c r="K12" s="17">
        <v>4296.5</v>
      </c>
      <c r="L12" s="17"/>
      <c r="M12" s="17">
        <v>4986.7</v>
      </c>
      <c r="N12" s="17">
        <f t="shared" si="1"/>
        <v>32731.84</v>
      </c>
    </row>
    <row r="13" spans="1:14" ht="21.75" customHeight="1" x14ac:dyDescent="0.35">
      <c r="A13" s="20" t="s">
        <v>23</v>
      </c>
      <c r="B13" s="17">
        <v>593.77</v>
      </c>
      <c r="C13" s="17">
        <v>1781.3</v>
      </c>
      <c r="D13" s="17">
        <v>1187.53</v>
      </c>
      <c r="E13" s="17"/>
      <c r="F13" s="17"/>
      <c r="G13" s="17">
        <v>795.65</v>
      </c>
      <c r="H13" s="17"/>
      <c r="I13" s="17">
        <v>593.77</v>
      </c>
      <c r="J13" s="17">
        <v>2576.9499999999998</v>
      </c>
      <c r="K13" s="17">
        <v>1389.41</v>
      </c>
      <c r="L13" s="17">
        <v>1389.41</v>
      </c>
      <c r="M13" s="17">
        <v>1389.41</v>
      </c>
      <c r="N13" s="17">
        <f t="shared" si="1"/>
        <v>11697.199999999999</v>
      </c>
    </row>
    <row r="14" spans="1:14" ht="23.25" customHeight="1" x14ac:dyDescent="0.35">
      <c r="A14" s="21" t="s">
        <v>24</v>
      </c>
      <c r="B14" s="16">
        <f>B15+B16+B17</f>
        <v>0</v>
      </c>
      <c r="C14" s="16">
        <f t="shared" ref="C14:M14" si="3">C15+C16+C17</f>
        <v>0</v>
      </c>
      <c r="D14" s="16">
        <f t="shared" si="3"/>
        <v>0</v>
      </c>
      <c r="E14" s="16">
        <f t="shared" si="3"/>
        <v>0</v>
      </c>
      <c r="F14" s="16">
        <f t="shared" si="3"/>
        <v>8793</v>
      </c>
      <c r="G14" s="16">
        <f t="shared" si="3"/>
        <v>23637.5</v>
      </c>
      <c r="H14" s="16">
        <f t="shared" si="3"/>
        <v>76841</v>
      </c>
      <c r="I14" s="27">
        <f t="shared" si="3"/>
        <v>0</v>
      </c>
      <c r="J14" s="27">
        <f t="shared" si="3"/>
        <v>11040</v>
      </c>
      <c r="K14" s="27">
        <f t="shared" si="3"/>
        <v>0</v>
      </c>
      <c r="L14" s="27">
        <f t="shared" si="3"/>
        <v>22450.6</v>
      </c>
      <c r="M14" s="27">
        <f t="shared" si="3"/>
        <v>0</v>
      </c>
      <c r="N14" s="27">
        <f t="shared" si="1"/>
        <v>142762.1</v>
      </c>
    </row>
    <row r="15" spans="1:14" ht="42" customHeight="1" x14ac:dyDescent="0.35">
      <c r="A15" s="20" t="s">
        <v>25</v>
      </c>
      <c r="B15" s="17"/>
      <c r="C15" s="17"/>
      <c r="D15" s="17"/>
      <c r="E15" s="17"/>
      <c r="F15" s="17">
        <v>8793</v>
      </c>
      <c r="G15" s="17">
        <v>23637.5</v>
      </c>
      <c r="H15" s="17">
        <v>76841</v>
      </c>
      <c r="I15" s="17"/>
      <c r="J15" s="17">
        <v>11040</v>
      </c>
      <c r="K15" s="17"/>
      <c r="L15" s="31">
        <v>22450.6</v>
      </c>
      <c r="M15" s="17"/>
      <c r="N15" s="17">
        <f t="shared" si="1"/>
        <v>142762.1</v>
      </c>
    </row>
    <row r="16" spans="1:14" ht="40.5" customHeight="1" x14ac:dyDescent="0.35">
      <c r="A16" s="20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1:14" ht="40.5" customHeight="1" x14ac:dyDescent="0.35">
      <c r="A17" s="25" t="s">
        <v>35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1:14" ht="40.5" customHeight="1" x14ac:dyDescent="0.35">
      <c r="A18" s="32" t="s">
        <v>40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6">
        <f t="shared" si="1"/>
        <v>0</v>
      </c>
    </row>
    <row r="19" spans="1:14" ht="40.5" customHeight="1" x14ac:dyDescent="0.35">
      <c r="A19" s="21" t="s">
        <v>42</v>
      </c>
      <c r="B19" s="16">
        <f>B20+B21+B22</f>
        <v>0</v>
      </c>
      <c r="C19" s="16">
        <f t="shared" ref="C19:M19" si="4">C20+C21+C22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27">
        <f t="shared" si="4"/>
        <v>0</v>
      </c>
      <c r="J19" s="27">
        <f t="shared" si="4"/>
        <v>0</v>
      </c>
      <c r="K19" s="27">
        <f t="shared" si="4"/>
        <v>0</v>
      </c>
      <c r="L19" s="27">
        <f t="shared" si="4"/>
        <v>0</v>
      </c>
      <c r="M19" s="27">
        <f t="shared" si="4"/>
        <v>0</v>
      </c>
      <c r="N19" s="27">
        <f t="shared" ref="N19:N22" si="5">SUM(B19:M19)</f>
        <v>0</v>
      </c>
    </row>
    <row r="20" spans="1:14" ht="40.5" customHeight="1" x14ac:dyDescent="0.35">
      <c r="A20" s="20" t="s">
        <v>43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1"/>
      <c r="M20" s="17"/>
      <c r="N20" s="17">
        <f t="shared" si="5"/>
        <v>0</v>
      </c>
    </row>
    <row r="21" spans="1:14" ht="40.5" customHeight="1" x14ac:dyDescent="0.35">
      <c r="A21" s="20" t="s">
        <v>44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40.5" customHeight="1" x14ac:dyDescent="0.35">
      <c r="A22" s="25" t="s">
        <v>45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5"/>
        <v>0</v>
      </c>
    </row>
    <row r="23" spans="1:14" ht="39.75" customHeight="1" x14ac:dyDescent="0.35">
      <c r="A23" s="21" t="s">
        <v>47</v>
      </c>
      <c r="B23" s="16">
        <v>8394.2000000000007</v>
      </c>
      <c r="C23" s="16">
        <v>8394.2000000000007</v>
      </c>
      <c r="D23" s="16">
        <v>8394.2000000000007</v>
      </c>
      <c r="E23" s="16">
        <v>8394.2000000000007</v>
      </c>
      <c r="F23" s="16">
        <v>8394.2000000000007</v>
      </c>
      <c r="G23" s="16">
        <v>8394.2000000000007</v>
      </c>
      <c r="H23" s="16">
        <v>8394.2000000000007</v>
      </c>
      <c r="I23" s="16">
        <v>8394.2000000000007</v>
      </c>
      <c r="J23" s="16">
        <v>8394.2000000000007</v>
      </c>
      <c r="K23" s="16">
        <v>8394.2000000000007</v>
      </c>
      <c r="L23" s="16">
        <v>8394.2000000000007</v>
      </c>
      <c r="M23" s="16">
        <v>8394.2000000000007</v>
      </c>
      <c r="N23" s="16">
        <f t="shared" si="1"/>
        <v>100730.39999999998</v>
      </c>
    </row>
    <row r="24" spans="1:14" ht="22.5" customHeight="1" x14ac:dyDescent="0.35">
      <c r="A24" s="21" t="s">
        <v>27</v>
      </c>
      <c r="B24" s="27">
        <f>B4+B9+B14+B23+B18+B19</f>
        <v>28298.23</v>
      </c>
      <c r="C24" s="27">
        <f t="shared" ref="C24:N24" si="6">C4+C9+C14+C23+C18+C19</f>
        <v>45266.759999999995</v>
      </c>
      <c r="D24" s="27">
        <f t="shared" si="6"/>
        <v>29587.99</v>
      </c>
      <c r="E24" s="27">
        <f t="shared" si="6"/>
        <v>25689.460000000003</v>
      </c>
      <c r="F24" s="27">
        <f t="shared" si="6"/>
        <v>37892.06</v>
      </c>
      <c r="G24" s="27">
        <f t="shared" si="6"/>
        <v>51385.61</v>
      </c>
      <c r="H24" s="27">
        <f>H4+H9+H14+H23+H18+H19</f>
        <v>105230.9</v>
      </c>
      <c r="I24" s="27">
        <f t="shared" si="6"/>
        <v>29427.530000000002</v>
      </c>
      <c r="J24" s="27">
        <f t="shared" si="6"/>
        <v>52114.710000000006</v>
      </c>
      <c r="K24" s="27">
        <f t="shared" si="6"/>
        <v>30661.37</v>
      </c>
      <c r="L24" s="27">
        <f t="shared" si="6"/>
        <v>53124.47</v>
      </c>
      <c r="M24" s="27">
        <f t="shared" si="6"/>
        <v>49090.569999999992</v>
      </c>
      <c r="N24" s="27">
        <f t="shared" si="6"/>
        <v>537769.66</v>
      </c>
    </row>
    <row r="25" spans="1:14" ht="15.75" x14ac:dyDescent="0.25">
      <c r="A25" s="66" t="s">
        <v>49</v>
      </c>
      <c r="B25" s="66"/>
      <c r="C25" s="66"/>
      <c r="D25" s="22"/>
      <c r="E25" s="22"/>
      <c r="F25" s="22"/>
      <c r="G25" s="22"/>
      <c r="H25" s="22"/>
      <c r="I25" s="22"/>
      <c r="J25" s="22"/>
      <c r="K25" s="22"/>
      <c r="L25" s="67" t="s">
        <v>31</v>
      </c>
      <c r="M25" s="67"/>
      <c r="N25" s="67"/>
    </row>
    <row r="26" spans="1:14" ht="15.75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66" t="s">
        <v>29</v>
      </c>
      <c r="B27" s="66"/>
      <c r="C27" s="66"/>
      <c r="D27" s="22"/>
      <c r="E27" s="22"/>
      <c r="F27" s="22"/>
      <c r="G27" s="22"/>
      <c r="H27" s="22"/>
      <c r="I27" s="22"/>
      <c r="J27" s="22"/>
      <c r="K27" s="22"/>
      <c r="L27" s="67" t="s">
        <v>38</v>
      </c>
      <c r="M27" s="67"/>
      <c r="N27" s="6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workbookViewId="0">
      <selection activeCell="B2" sqref="B2:D2"/>
    </sheetView>
  </sheetViews>
  <sheetFormatPr defaultRowHeight="15" x14ac:dyDescent="0.25"/>
  <cols>
    <col min="1" max="1" width="5.85546875" customWidth="1"/>
    <col min="2" max="2" width="54.7109375" customWidth="1"/>
    <col min="3" max="3" width="12.28515625" customWidth="1"/>
    <col min="4" max="4" width="12.140625" customWidth="1"/>
  </cols>
  <sheetData>
    <row r="1" spans="1:6" ht="21" x14ac:dyDescent="0.35">
      <c r="A1" s="1"/>
      <c r="B1" s="62" t="s">
        <v>55</v>
      </c>
      <c r="C1" s="62"/>
      <c r="D1" s="62"/>
    </row>
    <row r="2" spans="1:6" ht="15.75" x14ac:dyDescent="0.25">
      <c r="A2" s="1"/>
      <c r="B2" s="63" t="s">
        <v>33</v>
      </c>
      <c r="C2" s="63"/>
      <c r="D2" s="63"/>
    </row>
    <row r="3" spans="1:6" ht="15.75" x14ac:dyDescent="0.25">
      <c r="A3" s="1"/>
      <c r="B3" s="64" t="s">
        <v>41</v>
      </c>
      <c r="C3" s="64"/>
      <c r="D3" s="64"/>
    </row>
    <row r="4" spans="1:6" ht="26.25" x14ac:dyDescent="0.25">
      <c r="A4" s="7"/>
      <c r="B4" s="33" t="s">
        <v>0</v>
      </c>
      <c r="C4" s="7" t="s">
        <v>1</v>
      </c>
      <c r="D4" s="7" t="s">
        <v>28</v>
      </c>
    </row>
    <row r="5" spans="1:6" x14ac:dyDescent="0.25">
      <c r="A5" s="35"/>
      <c r="B5" s="35"/>
      <c r="C5" s="35"/>
      <c r="D5" s="3"/>
    </row>
    <row r="6" spans="1:6" x14ac:dyDescent="0.25">
      <c r="A6" s="34"/>
      <c r="B6" s="34"/>
      <c r="C6" s="42"/>
      <c r="D6" s="3"/>
    </row>
    <row r="7" spans="1:6" x14ac:dyDescent="0.25">
      <c r="A7" s="37"/>
      <c r="B7" s="38"/>
      <c r="C7" s="52"/>
      <c r="D7" s="12"/>
    </row>
    <row r="8" spans="1:6" x14ac:dyDescent="0.25">
      <c r="A8" s="37"/>
      <c r="B8" s="34"/>
      <c r="C8" s="43"/>
      <c r="D8" s="29"/>
    </row>
    <row r="9" spans="1:6" x14ac:dyDescent="0.25">
      <c r="A9" s="44"/>
      <c r="B9" s="45"/>
      <c r="C9" s="38"/>
      <c r="D9" s="12"/>
    </row>
    <row r="10" spans="1:6" x14ac:dyDescent="0.25">
      <c r="A10" s="46"/>
      <c r="B10" s="60"/>
      <c r="C10" s="50"/>
      <c r="D10" s="51"/>
      <c r="E10" s="1"/>
      <c r="F10" s="1"/>
    </row>
    <row r="11" spans="1:6" x14ac:dyDescent="0.25">
      <c r="A11" s="37"/>
      <c r="B11" s="34"/>
      <c r="C11" s="38"/>
      <c r="D11" s="12"/>
    </row>
    <row r="12" spans="1:6" x14ac:dyDescent="0.25">
      <c r="A12" s="37"/>
      <c r="B12" s="38"/>
      <c r="C12" s="37"/>
      <c r="D12" s="13"/>
    </row>
    <row r="13" spans="1:6" x14ac:dyDescent="0.25">
      <c r="A13" s="37"/>
      <c r="B13" s="37"/>
      <c r="C13" s="38"/>
      <c r="D13" s="12"/>
    </row>
    <row r="14" spans="1:6" x14ac:dyDescent="0.25">
      <c r="A14" s="37"/>
      <c r="B14" s="38"/>
      <c r="C14" s="38"/>
      <c r="D14" s="12"/>
    </row>
    <row r="15" spans="1:6" x14ac:dyDescent="0.25">
      <c r="A15" s="37"/>
      <c r="B15" s="37"/>
      <c r="C15" s="38"/>
      <c r="D15" s="12"/>
    </row>
    <row r="16" spans="1:6" x14ac:dyDescent="0.25">
      <c r="A16" s="37"/>
      <c r="B16" s="56"/>
      <c r="C16" s="37"/>
      <c r="D16" s="13"/>
    </row>
    <row r="17" spans="1:4" x14ac:dyDescent="0.25">
      <c r="A17" s="37"/>
      <c r="B17" s="37"/>
      <c r="C17" s="38"/>
      <c r="D17" s="12"/>
    </row>
    <row r="18" spans="1:4" x14ac:dyDescent="0.25">
      <c r="A18" s="37"/>
      <c r="B18" s="38"/>
      <c r="C18" s="38"/>
      <c r="D18" s="12"/>
    </row>
    <row r="19" spans="1:4" x14ac:dyDescent="0.25">
      <c r="A19" s="37"/>
      <c r="B19" s="37"/>
      <c r="C19" s="38"/>
      <c r="D19" s="12"/>
    </row>
    <row r="20" spans="1:4" x14ac:dyDescent="0.25">
      <c r="A20" s="37"/>
      <c r="B20" s="38"/>
      <c r="C20" s="38"/>
      <c r="D20" s="12"/>
    </row>
    <row r="21" spans="1:4" x14ac:dyDescent="0.25">
      <c r="A21" s="37"/>
      <c r="B21" s="38"/>
      <c r="C21" s="38"/>
      <c r="D21" s="12"/>
    </row>
    <row r="22" spans="1:4" x14ac:dyDescent="0.25">
      <c r="A22" s="37"/>
      <c r="B22" s="38"/>
      <c r="C22" s="37"/>
      <c r="D22" s="13"/>
    </row>
    <row r="23" spans="1:4" x14ac:dyDescent="0.25">
      <c r="A23" s="37"/>
      <c r="B23" s="34"/>
      <c r="C23" s="37"/>
      <c r="D23" s="13"/>
    </row>
    <row r="24" spans="1:4" x14ac:dyDescent="0.25">
      <c r="A24" s="37"/>
      <c r="B24" s="34"/>
      <c r="C24" s="37"/>
      <c r="D24" s="13"/>
    </row>
    <row r="25" spans="1:4" x14ac:dyDescent="0.25">
      <c r="A25" s="37"/>
      <c r="B25" s="38"/>
      <c r="C25" s="38"/>
      <c r="D25" s="12"/>
    </row>
    <row r="26" spans="1:4" x14ac:dyDescent="0.25">
      <c r="A26" s="37"/>
      <c r="B26" s="38"/>
      <c r="C26" s="37"/>
      <c r="D26" s="13"/>
    </row>
    <row r="27" spans="1:4" x14ac:dyDescent="0.25">
      <c r="A27" s="37"/>
      <c r="B27" s="34"/>
      <c r="C27" s="37"/>
      <c r="D27" s="13"/>
    </row>
    <row r="28" spans="1:4" x14ac:dyDescent="0.25">
      <c r="A28" s="37"/>
      <c r="B28" s="34"/>
      <c r="C28" s="37"/>
      <c r="D28" s="12"/>
    </row>
    <row r="29" spans="1:4" x14ac:dyDescent="0.25">
      <c r="A29" s="37"/>
      <c r="B29" s="38"/>
      <c r="C29" s="38"/>
      <c r="D29" s="12"/>
    </row>
    <row r="30" spans="1:4" x14ac:dyDescent="0.25">
      <c r="A30" s="37"/>
      <c r="B30" s="37"/>
      <c r="C30" s="37"/>
      <c r="D30" s="13"/>
    </row>
    <row r="31" spans="1:4" x14ac:dyDescent="0.25">
      <c r="A31" s="37"/>
      <c r="B31" s="38"/>
      <c r="C31" s="38"/>
      <c r="D31" s="12"/>
    </row>
    <row r="32" spans="1:4" x14ac:dyDescent="0.25">
      <c r="A32" s="37"/>
      <c r="B32" s="38"/>
      <c r="C32" s="37"/>
      <c r="D32" s="13"/>
    </row>
    <row r="33" spans="1:4" x14ac:dyDescent="0.25">
      <c r="A33" s="37"/>
      <c r="B33" s="37"/>
      <c r="C33" s="37"/>
      <c r="D33" s="13"/>
    </row>
    <row r="34" spans="1:4" x14ac:dyDescent="0.25">
      <c r="A34" s="37"/>
      <c r="B34" s="38"/>
      <c r="C34" s="38"/>
      <c r="D34" s="12"/>
    </row>
    <row r="35" spans="1:4" x14ac:dyDescent="0.25">
      <c r="A35" s="41"/>
      <c r="B35" s="41"/>
      <c r="C35" s="41"/>
    </row>
    <row r="36" spans="1:4" x14ac:dyDescent="0.25">
      <c r="A36" s="41"/>
      <c r="B36" s="41"/>
      <c r="C36" s="41"/>
    </row>
    <row r="37" spans="1:4" x14ac:dyDescent="0.25">
      <c r="A37" s="41"/>
      <c r="B37" s="41"/>
      <c r="C37" s="41"/>
    </row>
    <row r="38" spans="1:4" x14ac:dyDescent="0.25">
      <c r="A38" s="41"/>
      <c r="B38" s="41"/>
      <c r="C38" s="41"/>
    </row>
    <row r="39" spans="1:4" x14ac:dyDescent="0.25">
      <c r="A39" s="41"/>
      <c r="B39" s="41"/>
      <c r="C39" s="41"/>
    </row>
    <row r="40" spans="1:4" x14ac:dyDescent="0.25">
      <c r="A40" s="41"/>
      <c r="B40" s="41"/>
      <c r="C40" s="41"/>
    </row>
    <row r="41" spans="1:4" x14ac:dyDescent="0.25">
      <c r="A41" s="41"/>
      <c r="B41" s="41"/>
      <c r="C41" s="4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2016-01-28T04:05:31Z</cp:lastPrinted>
  <dcterms:created xsi:type="dcterms:W3CDTF">2011-07-25T05:21:17Z</dcterms:created>
  <dcterms:modified xsi:type="dcterms:W3CDTF">2025-01-22T03:32:34Z</dcterms:modified>
</cp:coreProperties>
</file>