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749"/>
  </bookViews>
  <sheets>
    <sheet name="ТО ин.оборуд." sheetId="1" r:id="rId1"/>
    <sheet name="ТО эл.оборуд." sheetId="6" r:id="rId2"/>
    <sheet name="ТО конструкт.эл." sheetId="2" r:id="rId3"/>
    <sheet name="ТР конструкт.эл" sheetId="3" r:id="rId4"/>
    <sheet name="ТР эл.оборуд." sheetId="7" r:id="rId5"/>
    <sheet name="ТР инж.об." sheetId="4" r:id="rId6"/>
    <sheet name="Лиц.счет. Св. расчет" sheetId="5" r:id="rId7"/>
    <sheet name="дополн.раб." sheetId="9" r:id="rId8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"/>
  <c r="C70"/>
  <c r="D16" i="4"/>
  <c r="C16"/>
  <c r="D20" i="2"/>
  <c r="C20"/>
  <c r="C18"/>
  <c r="D23" i="6"/>
  <c r="D63" i="1"/>
  <c r="C63"/>
  <c r="D17" i="9"/>
  <c r="D12" i="4"/>
  <c r="C12"/>
  <c r="D56" i="1"/>
  <c r="C56"/>
  <c r="D8" i="4"/>
  <c r="D21" i="6"/>
  <c r="C21"/>
  <c r="D48" i="1"/>
  <c r="C48"/>
  <c r="D8" i="3"/>
  <c r="C42" i="1"/>
  <c r="D42" s="1"/>
  <c r="D15" i="9"/>
  <c r="C15"/>
  <c r="H18" i="5"/>
  <c r="D6" i="3"/>
  <c r="C38" i="1"/>
  <c r="D38" s="1"/>
  <c r="D6" i="4"/>
  <c r="C34" i="1"/>
  <c r="C9" i="9" l="1"/>
  <c r="D9" s="1"/>
  <c r="D11" s="1"/>
  <c r="C17" i="6"/>
  <c r="C30" i="1"/>
  <c r="D6" i="7"/>
  <c r="C13" i="6"/>
  <c r="D13" s="1"/>
  <c r="C24" i="1"/>
  <c r="C20"/>
  <c r="C14"/>
  <c r="C8" i="2"/>
  <c r="D8" s="1"/>
  <c r="D10" s="1"/>
  <c r="D12" s="1"/>
  <c r="D14" s="1"/>
  <c r="D16" s="1"/>
  <c r="C9" i="6"/>
  <c r="D9" s="1"/>
  <c r="C9" i="1"/>
  <c r="D9" s="1"/>
  <c r="L14" i="5"/>
  <c r="L9"/>
  <c r="L4"/>
  <c r="D14" i="1" l="1"/>
  <c r="D20" s="1"/>
  <c r="D24" s="1"/>
  <c r="D30" s="1"/>
  <c r="D34" s="1"/>
  <c r="D17" i="6"/>
  <c r="K14" i="5" l="1"/>
  <c r="I19" l="1"/>
  <c r="D19"/>
  <c r="D14" l="1"/>
  <c r="E14"/>
  <c r="J14" l="1"/>
  <c r="N17"/>
  <c r="N10"/>
  <c r="N11"/>
  <c r="N15"/>
  <c r="I14"/>
  <c r="G14"/>
  <c r="H14"/>
  <c r="F14"/>
  <c r="D4"/>
  <c r="D9"/>
  <c r="E4"/>
  <c r="M4"/>
  <c r="K4"/>
  <c r="J4"/>
  <c r="I4"/>
  <c r="H4"/>
  <c r="G4"/>
  <c r="F4"/>
  <c r="C4"/>
  <c r="B4"/>
  <c r="F9"/>
  <c r="K9"/>
  <c r="K19"/>
  <c r="C9"/>
  <c r="N23"/>
  <c r="N22"/>
  <c r="N21"/>
  <c r="N20"/>
  <c r="N18"/>
  <c r="N16"/>
  <c r="N13"/>
  <c r="N12"/>
  <c r="N8"/>
  <c r="N6"/>
  <c r="N5"/>
  <c r="M19"/>
  <c r="L19"/>
  <c r="L24" s="1"/>
  <c r="J19"/>
  <c r="H19"/>
  <c r="G19"/>
  <c r="F19"/>
  <c r="E19"/>
  <c r="C19"/>
  <c r="B19"/>
  <c r="M14"/>
  <c r="C14"/>
  <c r="B14"/>
  <c r="M9"/>
  <c r="J9"/>
  <c r="I9"/>
  <c r="H9"/>
  <c r="G9"/>
  <c r="E9"/>
  <c r="B9"/>
  <c r="N14" l="1"/>
  <c r="I24"/>
  <c r="K24"/>
  <c r="G24"/>
  <c r="M24"/>
  <c r="D24"/>
  <c r="J24"/>
  <c r="B24"/>
  <c r="H24"/>
  <c r="F24"/>
  <c r="E24"/>
  <c r="N4"/>
  <c r="C24"/>
  <c r="N9"/>
  <c r="N19"/>
  <c r="N24" l="1"/>
</calcChain>
</file>

<file path=xl/sharedStrings.xml><?xml version="1.0" encoding="utf-8"?>
<sst xmlns="http://schemas.openxmlformats.org/spreadsheetml/2006/main" count="214" uniqueCount="118">
  <si>
    <t>Перечень работ</t>
  </si>
  <si>
    <t>Сумма</t>
  </si>
  <si>
    <t>Январь</t>
  </si>
  <si>
    <t>Март</t>
  </si>
  <si>
    <t>Советская, 3б</t>
  </si>
  <si>
    <t xml:space="preserve">1.Техническое обслуживание инженерного оборудования </t>
  </si>
  <si>
    <t>Советская 3б</t>
  </si>
  <si>
    <t xml:space="preserve">2.Техническое обслуживание конструктивных элементов </t>
  </si>
  <si>
    <t>Февраль</t>
  </si>
  <si>
    <t>4. Текущий ремонт инженерного оборудования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</si>
  <si>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</si>
  <si>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</si>
  <si>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</si>
  <si>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</si>
  <si>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</si>
  <si>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</si>
  <si>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</si>
  <si>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</si>
  <si>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</si>
  <si>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</si>
  <si>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</si>
  <si>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</si>
  <si>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</si>
  <si>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</si>
  <si>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</si>
  <si>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</si>
  <si>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</si>
  <si>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t>Кудин Ю.С.</t>
  </si>
  <si>
    <t>2.Техническое обслуживание электрооборудования</t>
  </si>
  <si>
    <t>-эл.оборудования</t>
  </si>
  <si>
    <t>Текущий ремонт электрооборудования</t>
  </si>
  <si>
    <t>3. Текущий ремонт конструктивных элементов</t>
  </si>
  <si>
    <t>Кузмичева Е.А.</t>
  </si>
  <si>
    <t>Дополнительные работы</t>
  </si>
  <si>
    <t>4.Дополнительные работы</t>
  </si>
  <si>
    <t>1. Содержание общ. имущества: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</si>
  <si>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</si>
  <si>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</si>
  <si>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</si>
  <si>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- инженерное оборудование</t>
  </si>
  <si>
    <t xml:space="preserve">  - конструктивные элементы</t>
  </si>
  <si>
    <t>-эл.оборудование</t>
  </si>
  <si>
    <t xml:space="preserve">  - АДС</t>
  </si>
  <si>
    <t>5.ОДН: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</si>
  <si>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</si>
  <si>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</si>
  <si>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</si>
  <si>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</si>
  <si>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</si>
  <si>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Директор ООО УК "Аркада"</t>
  </si>
  <si>
    <t>Итого за январь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</si>
  <si>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</si>
  <si>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</si>
  <si>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Лицевой счет. Сводный расчет  2024г</t>
  </si>
  <si>
    <t>Лицевой счёт  2024г</t>
  </si>
  <si>
    <t>Очистка канализационных труб от куржака</t>
  </si>
  <si>
    <t>Ремонт светильника Подъезд №4</t>
  </si>
  <si>
    <t>Перезаделка отходящих электропроводов в главном щите ВРУ №10</t>
  </si>
  <si>
    <t>Демонтаж, монтаж светодиодного светильника</t>
  </si>
  <si>
    <t>Уборка снежных шапок и сосулек с крыши</t>
  </si>
  <si>
    <t>Ремонт подъездной двери сварочные работы подъезд №1</t>
  </si>
  <si>
    <t>Лицевой счёт 2024г</t>
  </si>
  <si>
    <t>Замена участка трубы на стояке ХВС. Очистка канализационных труб от куржака на крыше</t>
  </si>
  <si>
    <t>Итого за февраль</t>
  </si>
  <si>
    <t>Уборка льда на крыше (устранение течи) Квартира №16</t>
  </si>
  <si>
    <t>Отключение подъездного отопления</t>
  </si>
  <si>
    <t>Остановка и запуск узла ГВС</t>
  </si>
  <si>
    <t>Итого за март</t>
  </si>
  <si>
    <t>Установка сливов на подъездные козырьки подъезд №1,2,3,4</t>
  </si>
  <si>
    <t>Итого за апрель</t>
  </si>
  <si>
    <t>Демонтаж, монтаж светодиодного светильника подъезд №4</t>
  </si>
  <si>
    <t>Отключение электророзетки в электрощите подъезд №1</t>
  </si>
  <si>
    <t>Ремонт подъездных дверей подъезд №1,2,3,4</t>
  </si>
  <si>
    <t>Автовышка 1,5 монтаж светильника</t>
  </si>
  <si>
    <t>Отключение  отопления</t>
  </si>
  <si>
    <t>Прочистка канализации в подвале</t>
  </si>
  <si>
    <t>Итого за май</t>
  </si>
  <si>
    <t>Работы ППР подъезд №1-4</t>
  </si>
  <si>
    <t>Демонтаж старых проводов на крыше</t>
  </si>
  <si>
    <t>Срезание болтов на лавочках подъезд №1,2</t>
  </si>
  <si>
    <t>Спиливание веток возле окон с использованием автовышки подъезд №2</t>
  </si>
  <si>
    <t>Дератизация</t>
  </si>
  <si>
    <t>Итого за июнь</t>
  </si>
  <si>
    <t>Железнение крыльца</t>
  </si>
  <si>
    <t>Замена участка трубы ГВС картира №8</t>
  </si>
  <si>
    <t>Скос травы на придомовой территории</t>
  </si>
  <si>
    <t>Сбор негабаритного мусора</t>
  </si>
  <si>
    <t>Частичный ремонт кровли квартира №48</t>
  </si>
  <si>
    <t>Дезинсекция</t>
  </si>
  <si>
    <t>Итого за июль</t>
  </si>
  <si>
    <t>Итого за август</t>
  </si>
  <si>
    <t>Утеплени фасада (Аглушевич)</t>
  </si>
  <si>
    <t>Прочистка канализации в подвале подъезд №1,2</t>
  </si>
  <si>
    <t>Запуск отопления</t>
  </si>
  <si>
    <t>Итого за сентябрь</t>
  </si>
  <si>
    <t>Демонтаж монтаж светодиодного светильника в тамбуре подъезд №3</t>
  </si>
  <si>
    <t>Отключение тамбура от электро питания в эл. Щите. Включение подъездного автомата в элю щите</t>
  </si>
  <si>
    <t>Замена стояка канализации квартира №21</t>
  </si>
  <si>
    <t>Прочистка канализации квартира №21</t>
  </si>
  <si>
    <t>Замена участка трубы на стояке ГВС квартира №64</t>
  </si>
  <si>
    <t>Прочистка стояка канализации подъезд №1</t>
  </si>
  <si>
    <t>Прочистка стояка канализации квартира №52</t>
  </si>
  <si>
    <t>Итого за октябрь</t>
  </si>
  <si>
    <t>Замена отопительного прибора в кухне, монтаж отопительного прибора на кухне квартира №19,22</t>
  </si>
  <si>
    <t>Замена отопительного прибора квартира №49</t>
  </si>
  <si>
    <t>Изготовление и установка скамеек около подъездов №3,4</t>
  </si>
  <si>
    <t>Запуск подъездного отопления</t>
  </si>
  <si>
    <t>Заменга спускника на стояке отопления в подвале</t>
  </si>
  <si>
    <t>Ремонт участка трубы ГВС квартира №64</t>
  </si>
  <si>
    <t>Итого за ноябрь</t>
  </si>
  <si>
    <t xml:space="preserve">Работы ППР   </t>
  </si>
  <si>
    <t>Демонтаж отливов подъездных козырьков</t>
  </si>
  <si>
    <t>Замена отопительного прибора в зале и полотенцесушителя в ванне квартира №30</t>
  </si>
  <si>
    <t>Замена отопительного приборана кухне квартира №33</t>
  </si>
  <si>
    <t>Проверка общедомовых приборов учета в подвале</t>
  </si>
  <si>
    <t>Устранение течи на стояке отопления квартира №22</t>
  </si>
  <si>
    <t>Итого за декабрь</t>
  </si>
  <si>
    <t>Замена участка трубы на стояке отопления кв№33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</si>
</sst>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2" xfId="0" applyFont="1" applyBorder="1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2" fontId="7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7" fillId="0" borderId="1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horizontal="left" wrapText="1"/>
    </xf>
    <xf numFmtId="0" fontId="8" fillId="2" borderId="1" xfId="0" applyFont="1" applyFill="1" applyBorder="1"/>
    <xf numFmtId="0" fontId="0" fillId="2" borderId="1" xfId="0" applyFill="1" applyBorder="1"/>
    <xf numFmtId="49" fontId="0" fillId="0" borderId="1" xfId="0" applyNumberForma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/>
    <xf numFmtId="0" fontId="9" fillId="0" borderId="1" xfId="0" applyFont="1" applyBorder="1"/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1" fillId="0" borderId="4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6" fillId="0" borderId="4" xfId="0" applyFont="1" applyBorder="1"/>
    <xf numFmtId="0" fontId="10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4"/>
  <sheetViews>
    <sheetView tabSelected="1" topLeftCell="A57" workbookViewId="0">
      <selection activeCell="B69" sqref="B69:C69"/>
    </sheetView>
  </sheetViews>
  <sheetFormatPr defaultRowHeight="15"/>
  <cols>
    <col min="1" max="1" width="4.7109375" customWidth="1"/>
    <col min="2" max="2" width="49.28515625" customWidth="1"/>
    <col min="3" max="3" width="10.42578125" customWidth="1"/>
    <col min="4" max="4" width="13.140625" customWidth="1"/>
  </cols>
  <sheetData>
    <row r="1" spans="1:7" ht="21">
      <c r="A1" s="4"/>
      <c r="B1" s="54" t="s">
        <v>54</v>
      </c>
      <c r="C1" s="54"/>
      <c r="D1" s="54"/>
      <c r="E1" s="7"/>
      <c r="F1" s="7"/>
      <c r="G1" s="7"/>
    </row>
    <row r="2" spans="1:7">
      <c r="A2" s="4"/>
      <c r="B2" s="5" t="s">
        <v>4</v>
      </c>
      <c r="C2" s="4"/>
      <c r="D2" s="4"/>
      <c r="E2" s="4"/>
      <c r="F2" s="4"/>
      <c r="G2" s="4"/>
    </row>
    <row r="3" spans="1:7" ht="20.100000000000001" customHeight="1">
      <c r="A3" s="4"/>
      <c r="B3" s="53" t="s">
        <v>5</v>
      </c>
      <c r="C3" s="53"/>
      <c r="D3" s="53"/>
      <c r="E3" s="4"/>
      <c r="F3" s="4"/>
      <c r="G3" s="4"/>
    </row>
    <row r="4" spans="1:7" ht="16.5" customHeight="1">
      <c r="A4" s="14"/>
      <c r="B4" s="21" t="s">
        <v>0</v>
      </c>
      <c r="C4" s="21" t="s">
        <v>1</v>
      </c>
      <c r="D4" s="21" t="s">
        <v>25</v>
      </c>
      <c r="E4" s="4"/>
      <c r="F4" s="4"/>
      <c r="G4" s="4"/>
    </row>
    <row r="5" spans="1:7" ht="16.5" customHeight="1">
      <c r="A5" s="14"/>
      <c r="B5" s="36" t="s">
        <v>2</v>
      </c>
      <c r="C5" s="21"/>
      <c r="D5" s="21"/>
      <c r="E5" s="4"/>
      <c r="F5" s="4"/>
      <c r="G5" s="4"/>
    </row>
    <row r="6" spans="1:7" ht="30" customHeight="1">
      <c r="A6" s="14">
        <v>1</v>
      </c>
      <c r="B6" s="24" t="s">
        <v>47</v>
      </c>
      <c r="C6" s="21">
        <v>1223.92</v>
      </c>
      <c r="D6" s="21"/>
      <c r="E6" s="4"/>
      <c r="F6" s="4"/>
      <c r="G6" s="4"/>
    </row>
    <row r="7" spans="1:7" ht="60">
      <c r="A7" s="14">
        <v>2</v>
      </c>
      <c r="B7" s="24" t="s">
        <v>52</v>
      </c>
      <c r="C7" s="45">
        <v>935</v>
      </c>
      <c r="D7" s="21"/>
      <c r="E7" s="4"/>
      <c r="F7" s="4"/>
      <c r="G7" s="4"/>
    </row>
    <row r="8" spans="1:7">
      <c r="A8" s="14">
        <v>3</v>
      </c>
      <c r="B8" s="24" t="s">
        <v>55</v>
      </c>
      <c r="C8" s="45">
        <v>1225.53</v>
      </c>
      <c r="D8" s="21"/>
      <c r="E8" s="4"/>
      <c r="F8" s="4"/>
      <c r="G8" s="4"/>
    </row>
    <row r="9" spans="1:7">
      <c r="A9" s="14"/>
      <c r="B9" s="25" t="s">
        <v>50</v>
      </c>
      <c r="C9" s="49">
        <f>SUM(C6:C8)</f>
        <v>3384.45</v>
      </c>
      <c r="D9" s="50">
        <f>C9</f>
        <v>3384.45</v>
      </c>
      <c r="E9" s="4"/>
      <c r="F9" s="4"/>
      <c r="G9" s="4"/>
    </row>
    <row r="10" spans="1:7">
      <c r="A10" s="14"/>
      <c r="B10" s="36" t="s">
        <v>8</v>
      </c>
      <c r="C10" s="21"/>
      <c r="D10" s="21"/>
      <c r="E10" s="4"/>
      <c r="F10" s="4"/>
      <c r="G10" s="4"/>
    </row>
    <row r="11" spans="1:7" ht="30">
      <c r="A11" s="14">
        <v>1</v>
      </c>
      <c r="B11" s="24" t="s">
        <v>47</v>
      </c>
      <c r="C11" s="21">
        <v>1223.92</v>
      </c>
      <c r="D11" s="21"/>
      <c r="E11" s="4"/>
      <c r="F11" s="4"/>
      <c r="G11" s="4"/>
    </row>
    <row r="12" spans="1:7" ht="60">
      <c r="A12" s="14">
        <v>2</v>
      </c>
      <c r="B12" s="24" t="s">
        <v>52</v>
      </c>
      <c r="C12" s="45">
        <v>935</v>
      </c>
      <c r="D12" s="21"/>
    </row>
    <row r="13" spans="1:7" ht="30">
      <c r="A13" s="14">
        <v>3</v>
      </c>
      <c r="B13" s="24" t="s">
        <v>62</v>
      </c>
      <c r="C13" s="21">
        <v>2915</v>
      </c>
      <c r="D13" s="21"/>
    </row>
    <row r="14" spans="1:7">
      <c r="A14" s="14"/>
      <c r="B14" s="25" t="s">
        <v>63</v>
      </c>
      <c r="C14" s="49">
        <f>SUM(C11:C13)</f>
        <v>5073.92</v>
      </c>
      <c r="D14" s="50">
        <f>C14+D9</f>
        <v>8458.369999999999</v>
      </c>
    </row>
    <row r="15" spans="1:7">
      <c r="A15" s="14"/>
      <c r="B15" s="36" t="s">
        <v>3</v>
      </c>
      <c r="C15" s="21"/>
      <c r="D15" s="21"/>
    </row>
    <row r="16" spans="1:7" ht="30">
      <c r="A16" s="14">
        <v>1</v>
      </c>
      <c r="B16" s="24" t="s">
        <v>47</v>
      </c>
      <c r="C16" s="21">
        <v>1223.92</v>
      </c>
      <c r="D16" s="21"/>
    </row>
    <row r="17" spans="1:4" ht="60">
      <c r="A17" s="14">
        <v>2</v>
      </c>
      <c r="B17" s="24" t="s">
        <v>52</v>
      </c>
      <c r="C17" s="45">
        <v>935</v>
      </c>
      <c r="D17" s="21"/>
    </row>
    <row r="18" spans="1:4">
      <c r="A18" s="14">
        <v>3</v>
      </c>
      <c r="B18" s="24" t="s">
        <v>65</v>
      </c>
      <c r="C18" s="21">
        <v>918</v>
      </c>
      <c r="D18" s="21"/>
    </row>
    <row r="19" spans="1:4">
      <c r="A19" s="14">
        <v>4</v>
      </c>
      <c r="B19" s="24" t="s">
        <v>66</v>
      </c>
      <c r="C19" s="45">
        <v>2754</v>
      </c>
      <c r="D19" s="21"/>
    </row>
    <row r="20" spans="1:4">
      <c r="A20" s="24"/>
      <c r="B20" s="25" t="s">
        <v>67</v>
      </c>
      <c r="C20" s="49">
        <f>SUM(C16:C19)</f>
        <v>5830.92</v>
      </c>
      <c r="D20" s="25">
        <f>C20+D14</f>
        <v>14289.289999999999</v>
      </c>
    </row>
    <row r="21" spans="1:4">
      <c r="A21" s="14"/>
      <c r="B21" s="36" t="s">
        <v>10</v>
      </c>
      <c r="C21" s="21"/>
      <c r="D21" s="21"/>
    </row>
    <row r="22" spans="1:4" ht="30">
      <c r="A22" s="14">
        <v>1</v>
      </c>
      <c r="B22" s="24" t="s">
        <v>47</v>
      </c>
      <c r="C22" s="21">
        <v>1223.92</v>
      </c>
      <c r="D22" s="21"/>
    </row>
    <row r="23" spans="1:4" ht="60">
      <c r="A23" s="14">
        <v>2</v>
      </c>
      <c r="B23" s="24" t="s">
        <v>52</v>
      </c>
      <c r="C23" s="45">
        <v>935</v>
      </c>
      <c r="D23" s="21"/>
    </row>
    <row r="24" spans="1:4">
      <c r="A24" s="14"/>
      <c r="B24" s="36" t="s">
        <v>69</v>
      </c>
      <c r="C24" s="50">
        <f>SUM(C22:C23)</f>
        <v>2158.92</v>
      </c>
      <c r="D24" s="50">
        <f>C24+D20</f>
        <v>16448.21</v>
      </c>
    </row>
    <row r="25" spans="1:4">
      <c r="A25" s="14"/>
      <c r="B25" s="36" t="s">
        <v>11</v>
      </c>
      <c r="C25" s="21"/>
      <c r="D25" s="21"/>
    </row>
    <row r="26" spans="1:4" ht="30">
      <c r="A26" s="14">
        <v>1</v>
      </c>
      <c r="B26" s="24" t="s">
        <v>47</v>
      </c>
      <c r="C26" s="14">
        <v>1223.92</v>
      </c>
      <c r="D26" s="21"/>
    </row>
    <row r="27" spans="1:4" ht="60">
      <c r="A27" s="14">
        <v>2</v>
      </c>
      <c r="B27" s="24" t="s">
        <v>52</v>
      </c>
      <c r="C27" s="24">
        <v>935</v>
      </c>
      <c r="D27" s="21"/>
    </row>
    <row r="28" spans="1:4">
      <c r="A28" s="26">
        <v>3</v>
      </c>
      <c r="B28" s="24" t="s">
        <v>74</v>
      </c>
      <c r="C28" s="24">
        <v>459</v>
      </c>
      <c r="D28" s="27"/>
    </row>
    <row r="29" spans="1:4">
      <c r="A29" s="14">
        <v>4</v>
      </c>
      <c r="B29" s="18" t="s">
        <v>75</v>
      </c>
      <c r="C29" s="14">
        <v>5508</v>
      </c>
      <c r="D29" s="21"/>
    </row>
    <row r="30" spans="1:4">
      <c r="A30" s="14"/>
      <c r="B30" s="25" t="s">
        <v>76</v>
      </c>
      <c r="C30" s="21">
        <f>SUM(C26:C29)</f>
        <v>8125.92</v>
      </c>
      <c r="D30" s="50">
        <f>C30+D24</f>
        <v>24574.129999999997</v>
      </c>
    </row>
    <row r="31" spans="1:4">
      <c r="A31" s="14"/>
      <c r="B31" s="36" t="s">
        <v>12</v>
      </c>
      <c r="C31" s="21"/>
      <c r="D31" s="21"/>
    </row>
    <row r="32" spans="1:4" ht="30">
      <c r="A32" s="14">
        <v>1</v>
      </c>
      <c r="B32" s="24" t="s">
        <v>47</v>
      </c>
      <c r="C32" s="14">
        <v>1223.92</v>
      </c>
      <c r="D32" s="21"/>
    </row>
    <row r="33" spans="1:4" ht="60">
      <c r="A33" s="14">
        <v>2</v>
      </c>
      <c r="B33" s="24" t="s">
        <v>52</v>
      </c>
      <c r="C33" s="24">
        <v>935</v>
      </c>
      <c r="D33" s="21"/>
    </row>
    <row r="34" spans="1:4">
      <c r="A34" s="14"/>
      <c r="B34" s="36" t="s">
        <v>82</v>
      </c>
      <c r="C34" s="50">
        <f>SUM(C32:C33)</f>
        <v>2158.92</v>
      </c>
      <c r="D34" s="50">
        <f>C34+D30</f>
        <v>26733.049999999996</v>
      </c>
    </row>
    <row r="35" spans="1:4">
      <c r="A35" s="14"/>
      <c r="B35" s="36" t="s">
        <v>13</v>
      </c>
      <c r="C35" s="21"/>
      <c r="D35" s="21"/>
    </row>
    <row r="36" spans="1:4" ht="30">
      <c r="A36" s="14">
        <v>1</v>
      </c>
      <c r="B36" s="24" t="s">
        <v>47</v>
      </c>
      <c r="C36" s="14">
        <v>1223.92</v>
      </c>
      <c r="D36" s="21"/>
    </row>
    <row r="37" spans="1:4" ht="60">
      <c r="A37" s="14">
        <v>2</v>
      </c>
      <c r="B37" s="24" t="s">
        <v>52</v>
      </c>
      <c r="C37" s="24">
        <v>935</v>
      </c>
      <c r="D37" s="21"/>
    </row>
    <row r="38" spans="1:4">
      <c r="A38" s="14"/>
      <c r="B38" s="36" t="s">
        <v>82</v>
      </c>
      <c r="C38" s="50">
        <f>SUM(C36:C37)</f>
        <v>2158.92</v>
      </c>
      <c r="D38" s="50">
        <f>C38+D34</f>
        <v>28891.969999999994</v>
      </c>
    </row>
    <row r="39" spans="1:4">
      <c r="A39" s="14"/>
      <c r="B39" s="36" t="s">
        <v>14</v>
      </c>
      <c r="C39" s="21"/>
      <c r="D39" s="21"/>
    </row>
    <row r="40" spans="1:4" ht="30">
      <c r="A40" s="14">
        <v>1</v>
      </c>
      <c r="B40" s="24" t="s">
        <v>47</v>
      </c>
      <c r="C40" s="14">
        <v>1223.92</v>
      </c>
      <c r="D40" s="21"/>
    </row>
    <row r="41" spans="1:4" ht="60">
      <c r="A41" s="14">
        <v>2</v>
      </c>
      <c r="B41" s="24" t="s">
        <v>52</v>
      </c>
      <c r="C41" s="24">
        <v>935</v>
      </c>
      <c r="D41" s="21"/>
    </row>
    <row r="42" spans="1:4">
      <c r="A42" s="14"/>
      <c r="B42" s="36" t="s">
        <v>90</v>
      </c>
      <c r="C42" s="50">
        <f>SUM(C40:C41)</f>
        <v>2158.92</v>
      </c>
      <c r="D42" s="50">
        <f>C42+D38</f>
        <v>31050.889999999992</v>
      </c>
    </row>
    <row r="43" spans="1:4">
      <c r="A43" s="14"/>
      <c r="B43" s="36" t="s">
        <v>15</v>
      </c>
      <c r="C43" s="21"/>
      <c r="D43" s="21"/>
    </row>
    <row r="44" spans="1:4" ht="30">
      <c r="A44" s="14">
        <v>1</v>
      </c>
      <c r="B44" s="24" t="s">
        <v>47</v>
      </c>
      <c r="C44" s="14">
        <v>1223.92</v>
      </c>
      <c r="D44" s="21"/>
    </row>
    <row r="45" spans="1:4" ht="60">
      <c r="A45" s="14">
        <v>2</v>
      </c>
      <c r="B45" s="24" t="s">
        <v>52</v>
      </c>
      <c r="C45" s="24">
        <v>935</v>
      </c>
      <c r="D45" s="21"/>
    </row>
    <row r="46" spans="1:4">
      <c r="A46" s="14">
        <v>3</v>
      </c>
      <c r="B46" s="24" t="s">
        <v>92</v>
      </c>
      <c r="C46" s="45">
        <v>6900</v>
      </c>
      <c r="D46" s="21"/>
    </row>
    <row r="47" spans="1:4">
      <c r="A47" s="16">
        <v>4</v>
      </c>
      <c r="B47" s="24" t="s">
        <v>93</v>
      </c>
      <c r="C47" s="24">
        <v>2760</v>
      </c>
      <c r="D47" s="17"/>
    </row>
    <row r="48" spans="1:4">
      <c r="A48" s="14"/>
      <c r="B48" s="36" t="s">
        <v>94</v>
      </c>
      <c r="C48" s="50">
        <f>SUM(C44:C47)</f>
        <v>11818.92</v>
      </c>
      <c r="D48" s="50">
        <f>C48+D42</f>
        <v>42869.80999999999</v>
      </c>
    </row>
    <row r="49" spans="1:4">
      <c r="A49" s="14"/>
      <c r="B49" s="36" t="s">
        <v>16</v>
      </c>
      <c r="C49" s="21"/>
      <c r="D49" s="21"/>
    </row>
    <row r="50" spans="1:4" ht="30">
      <c r="A50" s="14">
        <v>1</v>
      </c>
      <c r="B50" s="24" t="s">
        <v>47</v>
      </c>
      <c r="C50" s="14">
        <v>1223.92</v>
      </c>
      <c r="D50" s="21"/>
    </row>
    <row r="51" spans="1:4" ht="60">
      <c r="A51" s="14">
        <v>2</v>
      </c>
      <c r="B51" s="24" t="s">
        <v>52</v>
      </c>
      <c r="C51" s="24">
        <v>935</v>
      </c>
      <c r="D51" s="21"/>
    </row>
    <row r="52" spans="1:4">
      <c r="A52" s="16">
        <v>3</v>
      </c>
      <c r="B52" s="24" t="s">
        <v>98</v>
      </c>
      <c r="C52" s="51">
        <v>12420</v>
      </c>
      <c r="D52" s="47"/>
    </row>
    <row r="53" spans="1:4" ht="30">
      <c r="A53" s="14">
        <v>3</v>
      </c>
      <c r="B53" s="41" t="s">
        <v>99</v>
      </c>
      <c r="C53" s="45">
        <v>4286.8</v>
      </c>
      <c r="D53" s="21"/>
    </row>
    <row r="54" spans="1:4">
      <c r="A54" s="14">
        <v>4</v>
      </c>
      <c r="B54" s="24" t="s">
        <v>100</v>
      </c>
      <c r="C54" s="21">
        <v>4140</v>
      </c>
      <c r="D54" s="21"/>
    </row>
    <row r="55" spans="1:4">
      <c r="A55" s="14">
        <v>5</v>
      </c>
      <c r="B55" s="24" t="s">
        <v>101</v>
      </c>
      <c r="C55" s="45">
        <v>4140</v>
      </c>
      <c r="D55" s="21"/>
    </row>
    <row r="56" spans="1:4">
      <c r="A56" s="16"/>
      <c r="B56" s="25" t="s">
        <v>102</v>
      </c>
      <c r="C56" s="29">
        <f>SUM(C50:C55)</f>
        <v>27145.72</v>
      </c>
      <c r="D56" s="17">
        <f>C56+D48</f>
        <v>70015.53</v>
      </c>
    </row>
    <row r="57" spans="1:4">
      <c r="A57" s="14"/>
      <c r="B57" s="36" t="s">
        <v>17</v>
      </c>
      <c r="C57" s="21"/>
      <c r="D57" s="21"/>
    </row>
    <row r="58" spans="1:4" ht="30">
      <c r="A58" s="14">
        <v>1</v>
      </c>
      <c r="B58" s="24" t="s">
        <v>47</v>
      </c>
      <c r="C58" s="14">
        <v>1223.92</v>
      </c>
      <c r="D58" s="21"/>
    </row>
    <row r="59" spans="1:4" ht="60">
      <c r="A59" s="14">
        <v>2</v>
      </c>
      <c r="B59" s="24" t="s">
        <v>52</v>
      </c>
      <c r="C59" s="24">
        <v>935</v>
      </c>
      <c r="D59" s="21"/>
    </row>
    <row r="60" spans="1:4">
      <c r="A60" s="14">
        <v>3</v>
      </c>
      <c r="B60" s="24" t="s">
        <v>106</v>
      </c>
      <c r="C60" s="21">
        <v>1380</v>
      </c>
      <c r="D60" s="21"/>
    </row>
    <row r="61" spans="1:4">
      <c r="A61" s="14">
        <v>4</v>
      </c>
      <c r="B61" s="24" t="s">
        <v>107</v>
      </c>
      <c r="C61" s="45">
        <v>3460.31</v>
      </c>
      <c r="D61" s="21"/>
    </row>
    <row r="62" spans="1:4">
      <c r="A62" s="16">
        <v>5</v>
      </c>
      <c r="B62" s="24" t="s">
        <v>108</v>
      </c>
      <c r="C62" s="28">
        <v>2760</v>
      </c>
      <c r="D62" s="17"/>
    </row>
    <row r="63" spans="1:4">
      <c r="A63" s="16"/>
      <c r="B63" s="25" t="s">
        <v>109</v>
      </c>
      <c r="C63" s="29">
        <f>SUM(C58:C62)</f>
        <v>9759.23</v>
      </c>
      <c r="D63" s="17">
        <f>C63+D56</f>
        <v>79774.759999999995</v>
      </c>
    </row>
    <row r="64" spans="1:4">
      <c r="A64" s="14"/>
      <c r="B64" s="36" t="s">
        <v>18</v>
      </c>
      <c r="C64" s="21"/>
      <c r="D64" s="21"/>
    </row>
    <row r="65" spans="1:4" ht="30">
      <c r="A65" s="14">
        <v>1</v>
      </c>
      <c r="B65" s="24" t="s">
        <v>47</v>
      </c>
      <c r="C65" s="14">
        <v>1223.92</v>
      </c>
      <c r="D65" s="21"/>
    </row>
    <row r="66" spans="1:4" ht="60">
      <c r="A66" s="14">
        <v>2</v>
      </c>
      <c r="B66" s="24" t="s">
        <v>52</v>
      </c>
      <c r="C66" s="24">
        <v>935</v>
      </c>
      <c r="D66" s="21"/>
    </row>
    <row r="67" spans="1:4">
      <c r="A67" s="16">
        <v>3</v>
      </c>
      <c r="B67" s="24" t="s">
        <v>114</v>
      </c>
      <c r="C67" s="28">
        <v>2760</v>
      </c>
      <c r="D67" s="17"/>
    </row>
    <row r="68" spans="1:4" ht="30">
      <c r="A68" s="16">
        <v>4</v>
      </c>
      <c r="B68" s="24" t="s">
        <v>115</v>
      </c>
      <c r="C68" s="28">
        <v>1380</v>
      </c>
      <c r="D68" s="17"/>
    </row>
    <row r="69" spans="1:4">
      <c r="A69" s="14">
        <v>5</v>
      </c>
      <c r="B69" s="41" t="s">
        <v>117</v>
      </c>
      <c r="C69" s="45">
        <v>3587</v>
      </c>
      <c r="D69" s="21"/>
    </row>
    <row r="70" spans="1:4">
      <c r="A70" s="14"/>
      <c r="B70" s="25" t="s">
        <v>116</v>
      </c>
      <c r="C70" s="15">
        <f>SUM(C65:C69)</f>
        <v>9885.92</v>
      </c>
      <c r="D70" s="50">
        <f>C70+D63</f>
        <v>89660.68</v>
      </c>
    </row>
    <row r="71" spans="1:4">
      <c r="A71" s="14"/>
      <c r="B71" s="24"/>
      <c r="C71" s="24"/>
      <c r="D71" s="21"/>
    </row>
    <row r="72" spans="1:4">
      <c r="A72" s="16"/>
      <c r="B72" s="24"/>
      <c r="C72" s="28"/>
      <c r="D72" s="17"/>
    </row>
    <row r="73" spans="1:4">
      <c r="A73" s="16"/>
      <c r="B73" s="24"/>
      <c r="C73" s="28"/>
      <c r="D73" s="17"/>
    </row>
    <row r="74" spans="1:4">
      <c r="A74" s="16"/>
      <c r="B74" s="24"/>
      <c r="C74" s="28"/>
      <c r="D74" s="17"/>
    </row>
    <row r="75" spans="1:4">
      <c r="A75" s="16"/>
      <c r="B75" s="25"/>
      <c r="C75" s="29"/>
      <c r="D75" s="17"/>
    </row>
    <row r="76" spans="1:4">
      <c r="A76" s="16"/>
      <c r="B76" s="25"/>
      <c r="C76" s="29"/>
      <c r="D76" s="17"/>
    </row>
    <row r="77" spans="1:4">
      <c r="A77" s="16"/>
      <c r="B77" s="24"/>
      <c r="C77" s="28"/>
      <c r="D77" s="17"/>
    </row>
    <row r="78" spans="1:4">
      <c r="A78" s="16"/>
      <c r="B78" s="24"/>
      <c r="C78" s="28"/>
      <c r="D78" s="17"/>
    </row>
    <row r="79" spans="1:4">
      <c r="A79" s="16"/>
      <c r="B79" s="24"/>
      <c r="C79" s="28"/>
      <c r="D79" s="17"/>
    </row>
    <row r="80" spans="1:4">
      <c r="A80" s="16"/>
      <c r="B80" s="24"/>
      <c r="C80" s="28"/>
      <c r="D80" s="17"/>
    </row>
    <row r="81" spans="1:4">
      <c r="A81" s="16"/>
      <c r="B81" s="24"/>
      <c r="C81" s="24"/>
      <c r="D81" s="17"/>
    </row>
    <row r="82" spans="1:4">
      <c r="A82" s="16"/>
      <c r="B82" s="15"/>
      <c r="C82" s="17"/>
      <c r="D82" s="17"/>
    </row>
    <row r="83" spans="1:4">
      <c r="A83" s="16"/>
      <c r="B83" s="18"/>
      <c r="C83" s="16"/>
      <c r="D83" s="17"/>
    </row>
    <row r="84" spans="1:4">
      <c r="B84" s="44"/>
      <c r="D84" s="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B19" sqref="B19"/>
    </sheetView>
  </sheetViews>
  <sheetFormatPr defaultRowHeight="15"/>
  <cols>
    <col min="1" max="1" width="5.5703125" customWidth="1"/>
    <col min="2" max="2" width="45.5703125" customWidth="1"/>
    <col min="3" max="3" width="10.5703125" customWidth="1"/>
    <col min="4" max="4" width="13" customWidth="1"/>
  </cols>
  <sheetData>
    <row r="1" spans="1:5" ht="21">
      <c r="B1" s="55" t="s">
        <v>54</v>
      </c>
      <c r="C1" s="55"/>
      <c r="D1" s="55"/>
      <c r="E1" s="11"/>
    </row>
    <row r="2" spans="1:5" ht="15.75">
      <c r="B2" s="3" t="s">
        <v>6</v>
      </c>
    </row>
    <row r="3" spans="1:5">
      <c r="B3" s="2" t="s">
        <v>28</v>
      </c>
      <c r="C3" s="1"/>
      <c r="D3" s="1"/>
    </row>
    <row r="4" spans="1:5" ht="30" customHeight="1">
      <c r="A4" s="9"/>
      <c r="B4" s="19" t="s">
        <v>0</v>
      </c>
      <c r="C4" s="9" t="s">
        <v>1</v>
      </c>
      <c r="D4" s="9" t="s">
        <v>25</v>
      </c>
    </row>
    <row r="5" spans="1:5">
      <c r="A5" s="9"/>
      <c r="B5" s="17" t="s">
        <v>2</v>
      </c>
      <c r="C5" s="9"/>
      <c r="D5" s="9"/>
    </row>
    <row r="6" spans="1:5">
      <c r="A6" s="24">
        <v>1</v>
      </c>
      <c r="B6" s="24" t="s">
        <v>56</v>
      </c>
      <c r="C6" s="24">
        <v>2295</v>
      </c>
      <c r="D6" s="30"/>
    </row>
    <row r="7" spans="1:5" ht="30">
      <c r="A7" s="24">
        <v>2</v>
      </c>
      <c r="B7" s="24" t="s">
        <v>57</v>
      </c>
      <c r="C7" s="24">
        <v>3365.5</v>
      </c>
      <c r="D7" s="30"/>
    </row>
    <row r="8" spans="1:5">
      <c r="A8" s="28">
        <v>3</v>
      </c>
      <c r="B8" s="24" t="s">
        <v>58</v>
      </c>
      <c r="C8" s="31">
        <v>1946.3</v>
      </c>
      <c r="D8" s="32"/>
    </row>
    <row r="9" spans="1:5">
      <c r="A9" s="28"/>
      <c r="B9" s="25" t="s">
        <v>50</v>
      </c>
      <c r="C9" s="25">
        <f>SUM(C6:C8)</f>
        <v>7606.8</v>
      </c>
      <c r="D9" s="32">
        <f>C9</f>
        <v>7606.8</v>
      </c>
    </row>
    <row r="10" spans="1:5">
      <c r="A10" s="28"/>
      <c r="B10" s="24" t="s">
        <v>10</v>
      </c>
      <c r="C10" s="31"/>
      <c r="D10" s="32"/>
    </row>
    <row r="11" spans="1:5" ht="30">
      <c r="A11" s="24">
        <v>1</v>
      </c>
      <c r="B11" s="24" t="s">
        <v>70</v>
      </c>
      <c r="C11" s="31">
        <v>2597.1999999999998</v>
      </c>
      <c r="D11" s="30"/>
      <c r="E11" s="2"/>
    </row>
    <row r="12" spans="1:5" ht="30">
      <c r="A12" s="24">
        <v>2</v>
      </c>
      <c r="B12" s="24" t="s">
        <v>71</v>
      </c>
      <c r="C12" s="24">
        <v>459</v>
      </c>
      <c r="D12" s="30"/>
    </row>
    <row r="13" spans="1:5">
      <c r="A13" s="28"/>
      <c r="B13" s="25" t="s">
        <v>69</v>
      </c>
      <c r="C13" s="30">
        <f>SUM(C11:C12)</f>
        <v>3056.2</v>
      </c>
      <c r="D13" s="30">
        <f>C13+D9</f>
        <v>10663</v>
      </c>
    </row>
    <row r="14" spans="1:5">
      <c r="A14" s="24"/>
      <c r="B14" s="25" t="s">
        <v>11</v>
      </c>
      <c r="C14" s="30"/>
      <c r="D14" s="30"/>
    </row>
    <row r="15" spans="1:5">
      <c r="A15" s="24">
        <v>1</v>
      </c>
      <c r="B15" s="24" t="s">
        <v>77</v>
      </c>
      <c r="C15" s="24">
        <v>7344</v>
      </c>
      <c r="D15" s="30"/>
    </row>
    <row r="16" spans="1:5">
      <c r="A16" s="24">
        <v>2</v>
      </c>
      <c r="B16" s="24" t="s">
        <v>78</v>
      </c>
      <c r="C16" s="31">
        <v>918</v>
      </c>
      <c r="D16" s="30"/>
    </row>
    <row r="17" spans="1:4">
      <c r="A17" s="24"/>
      <c r="B17" s="25" t="s">
        <v>76</v>
      </c>
      <c r="C17" s="25">
        <f>SUM(C15:C16)</f>
        <v>8262</v>
      </c>
      <c r="D17" s="30">
        <f>C17+D13</f>
        <v>18925</v>
      </c>
    </row>
    <row r="18" spans="1:4">
      <c r="A18" s="24"/>
      <c r="B18" s="25" t="s">
        <v>15</v>
      </c>
      <c r="C18" s="25"/>
      <c r="D18" s="30"/>
    </row>
    <row r="19" spans="1:4" ht="30">
      <c r="A19" s="24">
        <v>1</v>
      </c>
      <c r="B19" s="24" t="s">
        <v>95</v>
      </c>
      <c r="C19" s="24">
        <v>3013.8</v>
      </c>
      <c r="D19" s="24"/>
    </row>
    <row r="20" spans="1:4" ht="45">
      <c r="A20" s="24">
        <v>2</v>
      </c>
      <c r="B20" s="24" t="s">
        <v>96</v>
      </c>
      <c r="C20" s="31">
        <v>1380</v>
      </c>
      <c r="D20" s="30"/>
    </row>
    <row r="21" spans="1:4">
      <c r="A21" s="24"/>
      <c r="B21" s="25" t="s">
        <v>94</v>
      </c>
      <c r="C21" s="25">
        <f>SUM(C19:C20)</f>
        <v>4393.8</v>
      </c>
      <c r="D21" s="30">
        <f>C21+D17</f>
        <v>23318.799999999999</v>
      </c>
    </row>
    <row r="22" spans="1:4">
      <c r="A22" s="24"/>
      <c r="B22" s="25" t="s">
        <v>17</v>
      </c>
      <c r="C22" s="24"/>
      <c r="D22" s="30"/>
    </row>
    <row r="23" spans="1:4">
      <c r="A23" s="28">
        <v>1</v>
      </c>
      <c r="B23" s="24" t="s">
        <v>110</v>
      </c>
      <c r="C23" s="24">
        <v>11040</v>
      </c>
      <c r="D23" s="32">
        <f>C23+D21</f>
        <v>34358.800000000003</v>
      </c>
    </row>
    <row r="24" spans="1:4">
      <c r="A24" s="28"/>
      <c r="B24" s="25"/>
      <c r="C24" s="25"/>
      <c r="D24" s="30"/>
    </row>
    <row r="25" spans="1:4">
      <c r="A25" s="28"/>
      <c r="B25" s="25"/>
      <c r="C25" s="31"/>
      <c r="D25" s="30"/>
    </row>
    <row r="26" spans="1:4">
      <c r="A26" s="28"/>
      <c r="B26" s="24"/>
      <c r="C26" s="24"/>
      <c r="D26" s="30"/>
    </row>
    <row r="27" spans="1:4">
      <c r="A27" s="28"/>
      <c r="B27" s="24"/>
      <c r="C27" s="24"/>
      <c r="D27" s="30"/>
    </row>
    <row r="28" spans="1:4">
      <c r="A28" s="28"/>
      <c r="B28" s="25"/>
      <c r="C28" s="29"/>
      <c r="D28" s="32"/>
    </row>
    <row r="29" spans="1:4">
      <c r="A29" s="28"/>
      <c r="B29" s="25"/>
      <c r="C29" s="24"/>
      <c r="D29" s="28"/>
    </row>
    <row r="30" spans="1:4">
      <c r="A30" s="28"/>
      <c r="B30" s="24"/>
      <c r="C30" s="28"/>
      <c r="D30" s="32"/>
    </row>
    <row r="31" spans="1:4">
      <c r="A31" s="28"/>
      <c r="B31" s="25"/>
      <c r="C31" s="28"/>
      <c r="D31" s="32"/>
    </row>
    <row r="32" spans="1:4">
      <c r="A32" s="28"/>
      <c r="B32" s="24"/>
      <c r="C32" s="28"/>
      <c r="D32" s="32"/>
    </row>
    <row r="33" spans="1:4">
      <c r="A33" s="28"/>
      <c r="B33" s="24"/>
      <c r="C33" s="28"/>
      <c r="D33" s="32"/>
    </row>
    <row r="34" spans="1:4">
      <c r="A34" s="28"/>
      <c r="B34" s="25"/>
      <c r="C34" s="25"/>
      <c r="D34" s="32"/>
    </row>
    <row r="35" spans="1:4">
      <c r="A35" s="28"/>
      <c r="B35" s="24"/>
      <c r="C35" s="28"/>
      <c r="D35" s="32"/>
    </row>
    <row r="36" spans="1:4">
      <c r="A36" s="28"/>
      <c r="B36" s="25"/>
      <c r="C36" s="28"/>
      <c r="D36" s="32"/>
    </row>
    <row r="37" spans="1:4">
      <c r="A37" s="28"/>
      <c r="B37" s="24"/>
      <c r="C37" s="28"/>
      <c r="D37" s="32"/>
    </row>
    <row r="38" spans="1:4">
      <c r="A38" s="28"/>
      <c r="B38" s="24"/>
      <c r="C38" s="28"/>
      <c r="D38" s="32"/>
    </row>
    <row r="39" spans="1:4">
      <c r="A39" s="28"/>
      <c r="B39" s="24"/>
      <c r="C39" s="24"/>
      <c r="D39" s="32"/>
    </row>
    <row r="40" spans="1:4">
      <c r="A40" s="28"/>
      <c r="B40" s="24"/>
      <c r="C40" s="24"/>
      <c r="D40" s="32"/>
    </row>
    <row r="41" spans="1:4">
      <c r="A41" s="28"/>
      <c r="B41" s="25"/>
      <c r="C41" s="28"/>
      <c r="D41" s="29"/>
    </row>
    <row r="42" spans="1:4">
      <c r="A42" s="28"/>
      <c r="B42" s="24"/>
      <c r="C42" s="24"/>
      <c r="D42" s="32"/>
    </row>
    <row r="43" spans="1:4">
      <c r="A43" s="28"/>
      <c r="B43" s="25"/>
      <c r="C43" s="29"/>
      <c r="D43" s="32"/>
    </row>
    <row r="44" spans="1:4">
      <c r="A44" s="42"/>
      <c r="B44" s="42"/>
      <c r="C44" s="42"/>
      <c r="D44" s="42"/>
    </row>
    <row r="45" spans="1:4">
      <c r="A45" s="42"/>
      <c r="B45" s="42"/>
      <c r="C45" s="42"/>
      <c r="D45" s="42"/>
    </row>
    <row r="46" spans="1:4">
      <c r="A46" s="42"/>
      <c r="B46" s="42"/>
      <c r="C46" s="42"/>
      <c r="D46" s="42"/>
    </row>
    <row r="47" spans="1:4">
      <c r="A47" s="42"/>
      <c r="B47" s="42"/>
      <c r="C47" s="42"/>
      <c r="D47" s="42"/>
    </row>
    <row r="48" spans="1:4">
      <c r="A48" s="42"/>
      <c r="B48" s="42"/>
      <c r="C48" s="42"/>
      <c r="D48" s="42"/>
    </row>
    <row r="49" spans="1:4">
      <c r="A49" s="42"/>
      <c r="B49" s="42"/>
      <c r="C49" s="42"/>
      <c r="D49" s="42"/>
    </row>
    <row r="50" spans="1:4">
      <c r="A50" s="42"/>
      <c r="B50" s="42"/>
      <c r="C50" s="42"/>
      <c r="D50" s="42"/>
    </row>
    <row r="51" spans="1:4">
      <c r="A51" s="42"/>
      <c r="B51" s="42"/>
      <c r="C51" s="42"/>
      <c r="D51" s="4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D21" sqref="D21"/>
    </sheetView>
  </sheetViews>
  <sheetFormatPr defaultRowHeight="15"/>
  <cols>
    <col min="1" max="1" width="4.42578125" customWidth="1"/>
    <col min="2" max="2" width="48.42578125" customWidth="1"/>
    <col min="3" max="3" width="10.5703125" customWidth="1"/>
    <col min="4" max="4" width="13.7109375" customWidth="1"/>
  </cols>
  <sheetData>
    <row r="1" spans="1:8" ht="21">
      <c r="B1" s="55" t="s">
        <v>54</v>
      </c>
      <c r="C1" s="55"/>
      <c r="D1" s="55"/>
      <c r="E1" s="11"/>
      <c r="F1" s="11"/>
      <c r="G1" s="11"/>
      <c r="H1" s="11"/>
    </row>
    <row r="2" spans="1:8" ht="15.75">
      <c r="B2" s="3" t="s">
        <v>6</v>
      </c>
    </row>
    <row r="3" spans="1:8">
      <c r="B3" s="2" t="s">
        <v>7</v>
      </c>
      <c r="C3" s="1"/>
      <c r="D3" s="1"/>
    </row>
    <row r="4" spans="1:8">
      <c r="A4" s="9"/>
      <c r="B4" s="19" t="s">
        <v>0</v>
      </c>
      <c r="C4" s="9" t="s">
        <v>1</v>
      </c>
      <c r="D4" s="9" t="s">
        <v>25</v>
      </c>
    </row>
    <row r="5" spans="1:8">
      <c r="A5" s="9"/>
      <c r="B5" s="17" t="s">
        <v>2</v>
      </c>
      <c r="C5" s="9"/>
      <c r="D5" s="9"/>
    </row>
    <row r="6" spans="1:8">
      <c r="A6" s="24">
        <v>1</v>
      </c>
      <c r="B6" s="24" t="s">
        <v>59</v>
      </c>
      <c r="C6" s="24">
        <v>2065.5</v>
      </c>
      <c r="D6" s="25"/>
    </row>
    <row r="7" spans="1:8" s="2" customFormat="1" ht="30">
      <c r="A7" s="24">
        <v>2</v>
      </c>
      <c r="B7" s="24" t="s">
        <v>60</v>
      </c>
      <c r="C7" s="24">
        <v>918</v>
      </c>
      <c r="D7" s="25"/>
    </row>
    <row r="8" spans="1:8" s="2" customFormat="1">
      <c r="A8" s="24">
        <v>3</v>
      </c>
      <c r="B8" s="25" t="s">
        <v>50</v>
      </c>
      <c r="C8" s="25">
        <f>SUM(C6:C7)</f>
        <v>2983.5</v>
      </c>
      <c r="D8" s="25">
        <f>C8</f>
        <v>2983.5</v>
      </c>
    </row>
    <row r="9" spans="1:8">
      <c r="A9" s="24"/>
      <c r="B9" s="25" t="s">
        <v>8</v>
      </c>
      <c r="C9" s="25"/>
      <c r="D9" s="30"/>
    </row>
    <row r="10" spans="1:8" ht="30">
      <c r="A10" s="28">
        <v>1</v>
      </c>
      <c r="B10" s="24" t="s">
        <v>64</v>
      </c>
      <c r="C10" s="31">
        <v>1377</v>
      </c>
      <c r="D10" s="32">
        <f>C10+D8</f>
        <v>4360.5</v>
      </c>
    </row>
    <row r="11" spans="1:8" s="2" customFormat="1">
      <c r="A11" s="28"/>
      <c r="B11" s="25" t="s">
        <v>3</v>
      </c>
      <c r="C11" s="24"/>
      <c r="D11" s="32"/>
    </row>
    <row r="12" spans="1:8" ht="30">
      <c r="A12" s="28">
        <v>1</v>
      </c>
      <c r="B12" s="24" t="s">
        <v>68</v>
      </c>
      <c r="C12" s="30">
        <v>1836</v>
      </c>
      <c r="D12" s="32">
        <f>C12+D10</f>
        <v>6196.5</v>
      </c>
    </row>
    <row r="13" spans="1:8">
      <c r="A13" s="24"/>
      <c r="B13" s="25" t="s">
        <v>10</v>
      </c>
      <c r="C13" s="24"/>
      <c r="D13" s="25"/>
    </row>
    <row r="14" spans="1:8">
      <c r="A14" s="24">
        <v>1</v>
      </c>
      <c r="B14" s="24" t="s">
        <v>72</v>
      </c>
      <c r="C14" s="24">
        <v>3442.5</v>
      </c>
      <c r="D14" s="30">
        <f>C14+D12</f>
        <v>9639</v>
      </c>
    </row>
    <row r="15" spans="1:8">
      <c r="A15" s="24"/>
      <c r="B15" s="25" t="s">
        <v>12</v>
      </c>
      <c r="C15" s="25"/>
      <c r="D15" s="25"/>
    </row>
    <row r="16" spans="1:8">
      <c r="A16" s="24">
        <v>1</v>
      </c>
      <c r="B16" s="24" t="s">
        <v>83</v>
      </c>
      <c r="C16" s="25">
        <v>672.5</v>
      </c>
      <c r="D16" s="30">
        <f>C16+D14</f>
        <v>10311.5</v>
      </c>
    </row>
    <row r="17" spans="1:4">
      <c r="A17" s="24"/>
      <c r="B17" s="25" t="s">
        <v>17</v>
      </c>
      <c r="C17" s="24"/>
      <c r="D17" s="25"/>
    </row>
    <row r="18" spans="1:4">
      <c r="A18" s="24">
        <v>1</v>
      </c>
      <c r="B18" s="24" t="s">
        <v>59</v>
      </c>
      <c r="C18" s="24">
        <f>1380+2760</f>
        <v>4140</v>
      </c>
      <c r="D18" s="30"/>
    </row>
    <row r="19" spans="1:4">
      <c r="A19" s="24">
        <v>2</v>
      </c>
      <c r="B19" s="24" t="s">
        <v>111</v>
      </c>
      <c r="C19" s="24">
        <v>2070</v>
      </c>
      <c r="D19" s="30"/>
    </row>
    <row r="20" spans="1:4">
      <c r="A20" s="24"/>
      <c r="B20" s="25" t="s">
        <v>109</v>
      </c>
      <c r="C20" s="25">
        <f>SUM(C18:C19)</f>
        <v>6210</v>
      </c>
      <c r="D20" s="30">
        <f>C20+D16</f>
        <v>16521.5</v>
      </c>
    </row>
    <row r="21" spans="1:4">
      <c r="A21" s="28"/>
      <c r="B21" s="25"/>
      <c r="C21" s="31"/>
      <c r="D21" s="30"/>
    </row>
    <row r="22" spans="1:4">
      <c r="A22" s="28"/>
      <c r="B22" s="24"/>
      <c r="C22" s="25"/>
      <c r="D22" s="30"/>
    </row>
    <row r="23" spans="1:4">
      <c r="A23" s="28"/>
      <c r="B23" s="25"/>
      <c r="C23" s="28"/>
      <c r="D23" s="29"/>
    </row>
    <row r="24" spans="1:4">
      <c r="A24" s="28"/>
      <c r="B24" s="24"/>
      <c r="C24" s="28"/>
      <c r="D24" s="29"/>
    </row>
    <row r="25" spans="1:4">
      <c r="A25" s="28"/>
      <c r="B25" s="24"/>
      <c r="C25" s="28"/>
      <c r="D25" s="32"/>
    </row>
    <row r="26" spans="1:4">
      <c r="A26" s="28"/>
      <c r="B26" s="25"/>
      <c r="C26" s="29"/>
      <c r="D26" s="32"/>
    </row>
    <row r="27" spans="1:4">
      <c r="A27" s="28"/>
      <c r="B27" s="24"/>
      <c r="C27" s="24"/>
      <c r="D27" s="32"/>
    </row>
    <row r="28" spans="1:4">
      <c r="A28" s="28"/>
      <c r="B28" s="25"/>
      <c r="C28" s="24"/>
      <c r="D28" s="29"/>
    </row>
    <row r="29" spans="1:4">
      <c r="A29" s="28"/>
      <c r="B29" s="24"/>
      <c r="C29" s="24"/>
      <c r="D29" s="28"/>
    </row>
    <row r="30" spans="1:4">
      <c r="A30" s="28"/>
      <c r="B30" s="24"/>
      <c r="C30" s="28"/>
      <c r="D30" s="28"/>
    </row>
    <row r="31" spans="1:4">
      <c r="A31" s="28"/>
      <c r="B31" s="24"/>
      <c r="C31" s="28"/>
      <c r="D31" s="29"/>
    </row>
    <row r="32" spans="1:4">
      <c r="A32" s="28"/>
      <c r="B32" s="24"/>
      <c r="C32" s="28"/>
      <c r="D32" s="28"/>
    </row>
    <row r="33" spans="1:4">
      <c r="A33" s="28"/>
      <c r="B33" s="24"/>
      <c r="C33" s="28"/>
      <c r="D33" s="32"/>
    </row>
    <row r="34" spans="1:4">
      <c r="A34" s="28"/>
      <c r="B34" s="25"/>
      <c r="C34" s="29"/>
      <c r="D34" s="29"/>
    </row>
    <row r="35" spans="1:4">
      <c r="A35" s="28"/>
      <c r="B35" s="25"/>
      <c r="C35" s="28"/>
      <c r="D35" s="28"/>
    </row>
    <row r="36" spans="1:4">
      <c r="A36" s="28"/>
      <c r="B36" s="24"/>
      <c r="C36" s="28"/>
      <c r="D36" s="28"/>
    </row>
    <row r="37" spans="1:4">
      <c r="A37" s="28"/>
      <c r="B37" s="24"/>
      <c r="C37" s="28"/>
      <c r="D37" s="28"/>
    </row>
    <row r="38" spans="1:4">
      <c r="A38" s="28"/>
      <c r="B38" s="25"/>
      <c r="C38" s="29"/>
      <c r="D38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D9" sqref="D9"/>
    </sheetView>
  </sheetViews>
  <sheetFormatPr defaultRowHeight="15"/>
  <cols>
    <col min="1" max="1" width="4.7109375" customWidth="1"/>
    <col min="2" max="2" width="47.140625" customWidth="1"/>
    <col min="3" max="3" width="9.5703125" bestFit="1" customWidth="1"/>
    <col min="4" max="4" width="14.7109375" customWidth="1"/>
  </cols>
  <sheetData>
    <row r="1" spans="1:8" ht="21">
      <c r="A1" s="4"/>
      <c r="B1" s="54" t="s">
        <v>61</v>
      </c>
      <c r="C1" s="54"/>
      <c r="D1" s="54"/>
      <c r="E1" s="7"/>
      <c r="F1" s="7"/>
      <c r="G1" s="7"/>
      <c r="H1" s="7"/>
    </row>
    <row r="2" spans="1:8" ht="15.75">
      <c r="A2" s="4"/>
      <c r="B2" s="6" t="s">
        <v>6</v>
      </c>
      <c r="C2" s="4"/>
      <c r="D2" s="4"/>
      <c r="E2" s="4"/>
      <c r="F2" s="4"/>
      <c r="G2" s="4"/>
      <c r="H2" s="4"/>
    </row>
    <row r="3" spans="1:8" ht="15.95" customHeight="1">
      <c r="A3" s="4"/>
      <c r="B3" s="56" t="s">
        <v>31</v>
      </c>
      <c r="C3" s="56"/>
      <c r="D3" s="56"/>
      <c r="E3" s="4"/>
      <c r="F3" s="4"/>
      <c r="G3" s="4"/>
      <c r="H3" s="4"/>
    </row>
    <row r="4" spans="1:8">
      <c r="A4" s="14"/>
      <c r="B4" s="21" t="s">
        <v>0</v>
      </c>
      <c r="C4" s="21" t="s">
        <v>1</v>
      </c>
      <c r="D4" s="21" t="s">
        <v>25</v>
      </c>
      <c r="E4" s="4"/>
      <c r="F4" s="4"/>
      <c r="G4" s="4"/>
      <c r="H4" s="4"/>
    </row>
    <row r="5" spans="1:8">
      <c r="A5" s="24"/>
      <c r="B5" s="25" t="s">
        <v>13</v>
      </c>
      <c r="C5" s="25"/>
      <c r="D5" s="14"/>
      <c r="E5" s="4"/>
      <c r="F5" s="4"/>
      <c r="G5" s="4"/>
      <c r="H5" s="4"/>
    </row>
    <row r="6" spans="1:8">
      <c r="A6" s="24">
        <v>1</v>
      </c>
      <c r="B6" s="24" t="s">
        <v>87</v>
      </c>
      <c r="C6" s="24">
        <v>5702.33</v>
      </c>
      <c r="D6" s="15">
        <f>C6</f>
        <v>5702.33</v>
      </c>
    </row>
    <row r="7" spans="1:8" s="2" customFormat="1">
      <c r="A7" s="24"/>
      <c r="B7" s="25" t="s">
        <v>14</v>
      </c>
      <c r="C7" s="24"/>
      <c r="D7" s="15"/>
    </row>
    <row r="8" spans="1:8">
      <c r="A8" s="24">
        <v>1</v>
      </c>
      <c r="B8" s="24" t="s">
        <v>91</v>
      </c>
      <c r="C8" s="25">
        <v>156600</v>
      </c>
      <c r="D8" s="15">
        <f>C8+D6</f>
        <v>162302.32999999999</v>
      </c>
    </row>
    <row r="9" spans="1:8">
      <c r="A9" s="24"/>
      <c r="B9" s="25"/>
      <c r="C9" s="24"/>
      <c r="D9" s="15"/>
    </row>
    <row r="10" spans="1:8">
      <c r="A10" s="28"/>
      <c r="B10" s="24"/>
      <c r="C10" s="28"/>
      <c r="D10" s="17"/>
    </row>
    <row r="11" spans="1:8">
      <c r="A11" s="28"/>
      <c r="B11" s="24"/>
      <c r="C11" s="24"/>
      <c r="D11" s="17"/>
    </row>
    <row r="12" spans="1:8">
      <c r="A12" s="28"/>
      <c r="B12" s="25"/>
      <c r="C12" s="25"/>
      <c r="D12" s="17"/>
    </row>
    <row r="13" spans="1:8">
      <c r="A13" s="28"/>
      <c r="B13" s="25"/>
      <c r="C13" s="24"/>
      <c r="D13" s="17"/>
    </row>
    <row r="14" spans="1:8">
      <c r="A14" s="28"/>
      <c r="B14" s="24"/>
      <c r="C14" s="24"/>
      <c r="D14" s="17"/>
    </row>
    <row r="15" spans="1:8">
      <c r="A15" s="28"/>
      <c r="B15" s="25"/>
      <c r="C15" s="24"/>
      <c r="D15" s="17"/>
    </row>
    <row r="16" spans="1:8">
      <c r="A16" s="28"/>
      <c r="B16" s="24"/>
      <c r="C16" s="25"/>
      <c r="D16" s="17"/>
    </row>
    <row r="17" spans="1:4">
      <c r="A17" s="28"/>
      <c r="B17" s="25"/>
      <c r="C17" s="25"/>
      <c r="D17" s="17"/>
    </row>
    <row r="18" spans="1:4">
      <c r="A18" s="28"/>
      <c r="B18" s="24"/>
      <c r="C18" s="24"/>
      <c r="D18" s="17"/>
    </row>
    <row r="19" spans="1:4">
      <c r="A19" s="28"/>
      <c r="B19" s="24"/>
      <c r="C19" s="24"/>
      <c r="D19" s="17"/>
    </row>
    <row r="20" spans="1:4">
      <c r="A20" s="28"/>
      <c r="B20" s="25"/>
      <c r="C20" s="25"/>
      <c r="D20" s="17"/>
    </row>
    <row r="21" spans="1:4">
      <c r="A21" s="28"/>
      <c r="B21" s="25"/>
      <c r="C21" s="25"/>
      <c r="D21" s="17"/>
    </row>
    <row r="22" spans="1:4">
      <c r="A22" s="28"/>
      <c r="B22" s="24"/>
      <c r="C22" s="24"/>
      <c r="D22" s="17"/>
    </row>
    <row r="23" spans="1:4">
      <c r="A23" s="28"/>
      <c r="B23" s="24"/>
      <c r="C23" s="24"/>
      <c r="D23" s="17"/>
    </row>
    <row r="24" spans="1:4">
      <c r="A24" s="28"/>
      <c r="B24" s="24"/>
      <c r="C24" s="24"/>
      <c r="D24" s="17"/>
    </row>
    <row r="25" spans="1:4">
      <c r="A25" s="28"/>
      <c r="B25" s="24"/>
      <c r="C25" s="24"/>
      <c r="D25" s="17"/>
    </row>
    <row r="26" spans="1:4">
      <c r="A26" s="28"/>
      <c r="B26" s="25"/>
      <c r="C26" s="24"/>
      <c r="D26" s="17"/>
    </row>
    <row r="27" spans="1:4">
      <c r="A27" s="28"/>
      <c r="B27" s="24"/>
      <c r="C27" s="24"/>
      <c r="D27" s="17"/>
    </row>
    <row r="28" spans="1:4">
      <c r="A28" s="16"/>
      <c r="B28" s="14"/>
      <c r="C28" s="14"/>
      <c r="D28" s="17"/>
    </row>
    <row r="29" spans="1:4">
      <c r="A29" s="16"/>
      <c r="B29" s="14"/>
      <c r="C29" s="14"/>
      <c r="D29" s="17"/>
    </row>
    <row r="30" spans="1:4">
      <c r="A30" s="16"/>
      <c r="B30" s="14"/>
      <c r="C30" s="14"/>
      <c r="D30" s="17"/>
    </row>
    <row r="31" spans="1:4">
      <c r="A31" s="16"/>
      <c r="B31" s="14"/>
      <c r="C31" s="23"/>
      <c r="D31" s="20"/>
    </row>
    <row r="32" spans="1:4">
      <c r="A32" s="16"/>
      <c r="B32" s="15"/>
      <c r="C32" s="14"/>
      <c r="D32" s="17"/>
    </row>
    <row r="33" spans="1:4">
      <c r="A33" s="16"/>
      <c r="B33" s="14"/>
      <c r="C33" s="16"/>
      <c r="D33" s="16"/>
    </row>
    <row r="34" spans="1:4">
      <c r="A34" s="16"/>
      <c r="B34" s="15"/>
      <c r="C34" s="17"/>
      <c r="D34" s="17"/>
    </row>
    <row r="35" spans="1:4">
      <c r="A35" s="16"/>
      <c r="B35" s="15"/>
      <c r="C35" s="17"/>
      <c r="D35" s="17"/>
    </row>
    <row r="36" spans="1:4">
      <c r="A36" s="16"/>
      <c r="B36" s="14"/>
      <c r="C36" s="16"/>
      <c r="D36" s="16"/>
    </row>
    <row r="37" spans="1:4">
      <c r="A37" s="16"/>
      <c r="B37" s="15"/>
      <c r="C37" s="17"/>
      <c r="D37" s="1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D7" sqref="D7"/>
    </sheetView>
  </sheetViews>
  <sheetFormatPr defaultRowHeight="15"/>
  <cols>
    <col min="1" max="1" width="6.140625" customWidth="1"/>
    <col min="2" max="2" width="45.5703125" customWidth="1"/>
    <col min="3" max="3" width="9.42578125" customWidth="1"/>
  </cols>
  <sheetData>
    <row r="1" spans="1:5" ht="21">
      <c r="B1" s="55" t="s">
        <v>54</v>
      </c>
      <c r="C1" s="55"/>
      <c r="D1" s="55"/>
      <c r="E1" s="11"/>
    </row>
    <row r="2" spans="1:5" ht="15.75">
      <c r="A2" s="16"/>
      <c r="B2" s="48" t="s">
        <v>6</v>
      </c>
      <c r="C2" s="16"/>
      <c r="D2" s="16"/>
    </row>
    <row r="3" spans="1:5">
      <c r="A3" s="16"/>
      <c r="B3" s="17" t="s">
        <v>30</v>
      </c>
      <c r="C3" s="17"/>
      <c r="D3" s="17"/>
    </row>
    <row r="4" spans="1:5" ht="15" customHeight="1">
      <c r="A4" s="9"/>
      <c r="B4" s="19" t="s">
        <v>0</v>
      </c>
      <c r="C4" s="9" t="s">
        <v>1</v>
      </c>
      <c r="D4" s="8" t="s">
        <v>25</v>
      </c>
    </row>
    <row r="5" spans="1:5">
      <c r="A5" s="43"/>
      <c r="B5" s="29" t="s">
        <v>10</v>
      </c>
      <c r="C5" s="43"/>
      <c r="D5" s="43"/>
    </row>
    <row r="6" spans="1:5">
      <c r="A6" s="24">
        <v>1</v>
      </c>
      <c r="B6" s="24" t="s">
        <v>73</v>
      </c>
      <c r="C6" s="24">
        <v>2700</v>
      </c>
      <c r="D6" s="25">
        <f>C6</f>
        <v>2700</v>
      </c>
    </row>
    <row r="7" spans="1:5">
      <c r="A7" s="24"/>
      <c r="B7" s="24"/>
      <c r="C7" s="24"/>
      <c r="D7" s="25"/>
      <c r="E7" s="2"/>
    </row>
    <row r="8" spans="1:5">
      <c r="A8" s="24"/>
      <c r="B8" s="25"/>
      <c r="C8" s="25"/>
      <c r="D8" s="25"/>
      <c r="E8" s="2"/>
    </row>
    <row r="9" spans="1:5">
      <c r="A9" s="24"/>
      <c r="B9" s="24"/>
      <c r="C9" s="24"/>
      <c r="D9" s="25"/>
    </row>
    <row r="10" spans="1:5">
      <c r="A10" s="28"/>
      <c r="B10" s="24"/>
      <c r="C10" s="28"/>
      <c r="D10" s="28"/>
    </row>
    <row r="11" spans="1:5">
      <c r="A11" s="28"/>
      <c r="B11" s="24"/>
      <c r="C11" s="24"/>
      <c r="D11" s="29"/>
    </row>
    <row r="12" spans="1:5">
      <c r="A12" s="24"/>
      <c r="B12" s="24"/>
      <c r="C12" s="24"/>
      <c r="D12" s="25"/>
      <c r="E12" s="2"/>
    </row>
    <row r="13" spans="1:5">
      <c r="A13" s="24"/>
      <c r="B13" s="24"/>
      <c r="C13" s="24"/>
      <c r="D13" s="25"/>
    </row>
    <row r="14" spans="1:5">
      <c r="A14" s="25"/>
      <c r="B14" s="25"/>
      <c r="C14" s="25"/>
      <c r="D14" s="25"/>
    </row>
    <row r="15" spans="1:5">
      <c r="A15" s="25"/>
      <c r="B15" s="25"/>
      <c r="C15" s="25"/>
      <c r="D15" s="25"/>
    </row>
    <row r="16" spans="1:5">
      <c r="A16" s="24"/>
      <c r="B16" s="24"/>
      <c r="C16" s="24"/>
      <c r="D16" s="24"/>
    </row>
    <row r="17" spans="1:4">
      <c r="A17" s="24"/>
      <c r="B17" s="25"/>
      <c r="C17" s="25"/>
      <c r="D17" s="25"/>
    </row>
    <row r="18" spans="1:4">
      <c r="A18" s="24"/>
      <c r="B18" s="25"/>
      <c r="C18" s="25"/>
      <c r="D18" s="25"/>
    </row>
    <row r="19" spans="1:4">
      <c r="A19" s="24"/>
      <c r="B19" s="24"/>
      <c r="C19" s="24"/>
      <c r="D19" s="24"/>
    </row>
    <row r="20" spans="1:4">
      <c r="A20" s="24"/>
      <c r="B20" s="24"/>
      <c r="C20" s="24"/>
      <c r="D20" s="24"/>
    </row>
    <row r="21" spans="1:4">
      <c r="A21" s="24"/>
      <c r="B21" s="25"/>
      <c r="C21" s="25"/>
      <c r="D21" s="25"/>
    </row>
    <row r="22" spans="1:4">
      <c r="A22" s="28"/>
      <c r="B22" s="25"/>
      <c r="C22" s="28"/>
      <c r="D22" s="28"/>
    </row>
    <row r="23" spans="1:4">
      <c r="A23" s="28"/>
      <c r="B23" s="24"/>
      <c r="C23" s="28"/>
      <c r="D23" s="28"/>
    </row>
    <row r="24" spans="1:4">
      <c r="A24" s="28"/>
      <c r="B24" s="25"/>
      <c r="C24" s="29"/>
      <c r="D24" s="29"/>
    </row>
    <row r="25" spans="1:4">
      <c r="A25" s="28"/>
      <c r="B25" s="25"/>
      <c r="C25" s="28"/>
      <c r="D25" s="28"/>
    </row>
    <row r="26" spans="1:4">
      <c r="A26" s="28"/>
      <c r="B26" s="24"/>
      <c r="C26" s="28"/>
      <c r="D26" s="28"/>
    </row>
    <row r="27" spans="1:4">
      <c r="A27" s="16"/>
      <c r="B27" s="14"/>
      <c r="C27" s="16"/>
      <c r="D27" s="16"/>
    </row>
    <row r="28" spans="1:4">
      <c r="A28" s="16"/>
      <c r="B28" s="15"/>
      <c r="C28" s="17"/>
      <c r="D2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B10" sqref="B10:C11"/>
    </sheetView>
  </sheetViews>
  <sheetFormatPr defaultRowHeight="15"/>
  <cols>
    <col min="1" max="1" width="5.140625" customWidth="1"/>
    <col min="2" max="2" width="43.7109375" customWidth="1"/>
    <col min="3" max="3" width="9.85546875" customWidth="1"/>
    <col min="4" max="4" width="15" customWidth="1"/>
  </cols>
  <sheetData>
    <row r="1" spans="1:8" ht="21">
      <c r="A1" s="4"/>
      <c r="B1" s="54" t="s">
        <v>54</v>
      </c>
      <c r="C1" s="54"/>
      <c r="D1" s="54"/>
      <c r="E1" s="7"/>
      <c r="F1" s="7"/>
      <c r="G1" s="7"/>
      <c r="H1" s="7"/>
    </row>
    <row r="2" spans="1:8" ht="15.75">
      <c r="A2" s="4"/>
      <c r="B2" s="6" t="s">
        <v>6</v>
      </c>
      <c r="C2" s="4"/>
      <c r="D2" s="4"/>
      <c r="E2" s="4"/>
      <c r="F2" s="4"/>
      <c r="G2" s="4"/>
      <c r="H2" s="4"/>
    </row>
    <row r="3" spans="1:8">
      <c r="A3" s="4"/>
      <c r="B3" s="53" t="s">
        <v>9</v>
      </c>
      <c r="C3" s="53"/>
      <c r="D3" s="53"/>
      <c r="E3" s="4"/>
      <c r="F3" s="4"/>
      <c r="G3" s="4"/>
      <c r="H3" s="4"/>
    </row>
    <row r="4" spans="1:8">
      <c r="A4" s="8"/>
      <c r="B4" s="10" t="s">
        <v>0</v>
      </c>
      <c r="C4" s="10" t="s">
        <v>1</v>
      </c>
      <c r="D4" s="10" t="s">
        <v>25</v>
      </c>
      <c r="E4" s="4"/>
      <c r="F4" s="4"/>
      <c r="G4" s="4"/>
      <c r="H4" s="4"/>
    </row>
    <row r="5" spans="1:8">
      <c r="A5" s="8"/>
      <c r="B5" s="36" t="s">
        <v>12</v>
      </c>
      <c r="C5" s="10"/>
      <c r="D5" s="10"/>
      <c r="E5" s="4"/>
      <c r="F5" s="4"/>
      <c r="G5" s="4"/>
      <c r="H5" s="4"/>
    </row>
    <row r="6" spans="1:8" ht="15" customHeight="1">
      <c r="A6" s="24">
        <v>1</v>
      </c>
      <c r="B6" s="24" t="s">
        <v>84</v>
      </c>
      <c r="C6" s="24">
        <v>4584.3999999999996</v>
      </c>
      <c r="D6" s="15">
        <f>C6</f>
        <v>4584.3999999999996</v>
      </c>
      <c r="E6" s="4"/>
      <c r="F6" s="4"/>
      <c r="G6" s="4"/>
      <c r="H6" s="4"/>
    </row>
    <row r="7" spans="1:8" s="2" customFormat="1">
      <c r="A7" s="29"/>
      <c r="B7" s="25" t="s">
        <v>15</v>
      </c>
      <c r="C7" s="28"/>
      <c r="D7" s="29"/>
    </row>
    <row r="8" spans="1:8" ht="16.5" customHeight="1">
      <c r="A8" s="28">
        <v>1</v>
      </c>
      <c r="B8" s="24" t="s">
        <v>97</v>
      </c>
      <c r="C8" s="28">
        <v>12624.5</v>
      </c>
      <c r="D8" s="29">
        <f>C8+D6</f>
        <v>17208.900000000001</v>
      </c>
    </row>
    <row r="9" spans="1:8" s="2" customFormat="1">
      <c r="A9" s="28"/>
      <c r="B9" s="29" t="s">
        <v>16</v>
      </c>
      <c r="C9" s="28"/>
      <c r="D9" s="29"/>
    </row>
    <row r="10" spans="1:8" ht="45">
      <c r="A10" s="28">
        <v>1</v>
      </c>
      <c r="B10" s="24" t="s">
        <v>103</v>
      </c>
      <c r="C10" s="28">
        <v>24857.63</v>
      </c>
      <c r="D10" s="29"/>
    </row>
    <row r="11" spans="1:8" ht="31.5">
      <c r="A11" s="28">
        <v>2</v>
      </c>
      <c r="B11" s="52" t="s">
        <v>104</v>
      </c>
      <c r="C11" s="28">
        <v>19680.47</v>
      </c>
      <c r="D11" s="29"/>
    </row>
    <row r="12" spans="1:8">
      <c r="A12" s="28"/>
      <c r="B12" s="25" t="s">
        <v>102</v>
      </c>
      <c r="C12" s="29">
        <f>SUM(C10:C11)</f>
        <v>44538.100000000006</v>
      </c>
      <c r="D12" s="29">
        <f>C12+D8</f>
        <v>61747.000000000007</v>
      </c>
    </row>
    <row r="13" spans="1:8" ht="20.100000000000001" customHeight="1">
      <c r="A13" s="28"/>
      <c r="B13" s="46" t="s">
        <v>17</v>
      </c>
      <c r="C13" s="28"/>
      <c r="D13" s="29"/>
    </row>
    <row r="14" spans="1:8" ht="30">
      <c r="A14" s="28">
        <v>1</v>
      </c>
      <c r="B14" s="24" t="s">
        <v>112</v>
      </c>
      <c r="C14" s="28">
        <v>27220.3</v>
      </c>
      <c r="D14" s="29"/>
    </row>
    <row r="15" spans="1:8" ht="30">
      <c r="A15" s="29">
        <v>2</v>
      </c>
      <c r="B15" s="24" t="s">
        <v>113</v>
      </c>
      <c r="C15" s="28">
        <v>20365</v>
      </c>
      <c r="D15" s="29"/>
    </row>
    <row r="16" spans="1:8">
      <c r="A16" s="28"/>
      <c r="B16" s="29" t="s">
        <v>109</v>
      </c>
      <c r="C16" s="29">
        <f>SUM(C14:C15)</f>
        <v>47585.3</v>
      </c>
      <c r="D16" s="29">
        <f>C16+D12</f>
        <v>109332.30000000002</v>
      </c>
    </row>
    <row r="17" spans="1:4">
      <c r="A17" s="28"/>
      <c r="B17" s="28"/>
      <c r="C17" s="28"/>
      <c r="D17" s="28"/>
    </row>
    <row r="18" spans="1:4">
      <c r="A18" s="28"/>
      <c r="B18" s="28"/>
      <c r="C18" s="28"/>
      <c r="D18" s="28"/>
    </row>
    <row r="19" spans="1:4">
      <c r="A19" s="28"/>
      <c r="B19" s="28"/>
      <c r="C19" s="28"/>
      <c r="D19" s="28"/>
    </row>
    <row r="20" spans="1:4">
      <c r="A20" s="28"/>
      <c r="B20" s="28"/>
      <c r="C20" s="28"/>
      <c r="D20" s="28"/>
    </row>
    <row r="21" spans="1:4">
      <c r="A21" s="28"/>
      <c r="B21" s="28"/>
      <c r="C21" s="28"/>
      <c r="D21" s="28"/>
    </row>
    <row r="22" spans="1:4">
      <c r="A22" s="28"/>
      <c r="B22" s="28"/>
      <c r="C22" s="28"/>
      <c r="D22" s="28"/>
    </row>
    <row r="23" spans="1:4">
      <c r="A23" s="28"/>
      <c r="B23" s="28"/>
      <c r="C23" s="28"/>
      <c r="D23" s="28"/>
    </row>
    <row r="24" spans="1:4">
      <c r="A24" s="28"/>
      <c r="B24" s="28"/>
      <c r="C24" s="28"/>
      <c r="D24" s="28"/>
    </row>
    <row r="25" spans="1:4">
      <c r="A25" s="28"/>
      <c r="B25" s="28"/>
      <c r="C25" s="28"/>
      <c r="D25" s="28"/>
    </row>
    <row r="26" spans="1:4">
      <c r="A26" s="28"/>
      <c r="B26" s="28"/>
      <c r="C26" s="28"/>
      <c r="D26" s="28"/>
    </row>
    <row r="27" spans="1:4">
      <c r="A27" s="28"/>
      <c r="B27" s="28"/>
      <c r="C27" s="28"/>
      <c r="D27" s="28"/>
    </row>
    <row r="28" spans="1:4">
      <c r="A28" s="28"/>
      <c r="B28" s="28"/>
      <c r="C28" s="28"/>
      <c r="D28" s="28"/>
    </row>
    <row r="29" spans="1:4">
      <c r="A29" s="28"/>
      <c r="B29" s="28"/>
      <c r="C29" s="28"/>
      <c r="D29" s="28"/>
    </row>
    <row r="30" spans="1:4">
      <c r="A30" s="28"/>
      <c r="B30" s="28"/>
      <c r="C30" s="28"/>
      <c r="D30" s="28"/>
    </row>
    <row r="31" spans="1:4">
      <c r="A31" s="17"/>
      <c r="B31" s="17"/>
      <c r="C31" s="16"/>
      <c r="D31" s="17"/>
    </row>
    <row r="32" spans="1:4">
      <c r="A32" s="16"/>
      <c r="B32" s="14"/>
      <c r="C32" s="16"/>
      <c r="D32" s="16"/>
    </row>
    <row r="33" spans="1:4">
      <c r="A33" s="16"/>
      <c r="B33" s="17"/>
      <c r="C33" s="16"/>
      <c r="D33" s="17"/>
    </row>
    <row r="34" spans="1:4">
      <c r="A34" s="16"/>
      <c r="B34" s="17"/>
      <c r="C34" s="16"/>
      <c r="D34" s="16"/>
    </row>
    <row r="35" spans="1:4">
      <c r="A35" s="16"/>
      <c r="B35" s="18"/>
      <c r="C35" s="16"/>
      <c r="D35" s="1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workbookViewId="0">
      <selection activeCell="M24" sqref="M24"/>
    </sheetView>
  </sheetViews>
  <sheetFormatPr defaultRowHeight="15"/>
  <cols>
    <col min="1" max="1" width="20.42578125" style="12" customWidth="1"/>
    <col min="2" max="4" width="8.7109375" customWidth="1"/>
    <col min="5" max="5" width="10.42578125" customWidth="1"/>
    <col min="6" max="6" width="8.85546875" customWidth="1"/>
    <col min="7" max="7" width="8.7109375" customWidth="1"/>
    <col min="8" max="8" width="9.5703125" customWidth="1"/>
    <col min="9" max="9" width="9.28515625" customWidth="1"/>
    <col min="10" max="11" width="9.5703125" customWidth="1"/>
    <col min="12" max="12" width="9.85546875" customWidth="1"/>
    <col min="13" max="13" width="10.140625" customWidth="1"/>
    <col min="14" max="14" width="10.28515625" customWidth="1"/>
  </cols>
  <sheetData>
    <row r="1" spans="1:14">
      <c r="A1" s="57" t="s">
        <v>53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>
      <c r="A2" s="33" t="s">
        <v>4</v>
      </c>
    </row>
    <row r="3" spans="1:14" s="13" customFormat="1">
      <c r="A3" s="22"/>
      <c r="B3" s="34" t="s">
        <v>2</v>
      </c>
      <c r="C3" s="34" t="s">
        <v>8</v>
      </c>
      <c r="D3" s="34" t="s">
        <v>3</v>
      </c>
      <c r="E3" s="34" t="s">
        <v>10</v>
      </c>
      <c r="F3" s="34" t="s">
        <v>11</v>
      </c>
      <c r="G3" s="34" t="s">
        <v>12</v>
      </c>
      <c r="H3" s="34" t="s">
        <v>13</v>
      </c>
      <c r="I3" s="34" t="s">
        <v>14</v>
      </c>
      <c r="J3" s="34" t="s">
        <v>15</v>
      </c>
      <c r="K3" s="34" t="s">
        <v>16</v>
      </c>
      <c r="L3" s="34" t="s">
        <v>17</v>
      </c>
      <c r="M3" s="34" t="s">
        <v>18</v>
      </c>
      <c r="N3" s="34" t="s">
        <v>19</v>
      </c>
    </row>
    <row r="4" spans="1:14" ht="25.5" customHeight="1">
      <c r="A4" s="18" t="s">
        <v>35</v>
      </c>
      <c r="B4" s="20">
        <f>B5+B6+B8</f>
        <v>24919.29</v>
      </c>
      <c r="C4" s="20">
        <f t="shared" ref="C4:N4" si="0">C5+C6+C8</f>
        <v>24919.29</v>
      </c>
      <c r="D4" s="20">
        <f>D5+D6+D8</f>
        <v>24919.29</v>
      </c>
      <c r="E4" s="20">
        <f>E5+E6+E7+E8</f>
        <v>24919.29</v>
      </c>
      <c r="F4" s="20">
        <f t="shared" si="0"/>
        <v>24919.29</v>
      </c>
      <c r="G4" s="20">
        <f t="shared" si="0"/>
        <v>24919.29</v>
      </c>
      <c r="H4" s="20">
        <f t="shared" si="0"/>
        <v>27326.510000000002</v>
      </c>
      <c r="I4" s="20">
        <f t="shared" si="0"/>
        <v>27326.510000000002</v>
      </c>
      <c r="J4" s="20">
        <f t="shared" si="0"/>
        <v>27326.510000000002</v>
      </c>
      <c r="K4" s="20">
        <f t="shared" si="0"/>
        <v>27326.510000000002</v>
      </c>
      <c r="L4" s="20">
        <f>L5+L6+L8</f>
        <v>27326.510000000002</v>
      </c>
      <c r="M4" s="20">
        <f t="shared" si="0"/>
        <v>27326.510000000002</v>
      </c>
      <c r="N4" s="20">
        <f t="shared" si="0"/>
        <v>313474.8</v>
      </c>
    </row>
    <row r="5" spans="1:14" ht="25.5" customHeight="1">
      <c r="A5" s="18" t="s">
        <v>36</v>
      </c>
      <c r="B5" s="16">
        <v>10532.97</v>
      </c>
      <c r="C5" s="16">
        <v>10532.97</v>
      </c>
      <c r="D5" s="16">
        <v>10532.97</v>
      </c>
      <c r="E5" s="16">
        <v>10532.97</v>
      </c>
      <c r="F5" s="16">
        <v>10532.97</v>
      </c>
      <c r="G5" s="16">
        <v>10532.97</v>
      </c>
      <c r="H5" s="16">
        <v>11582.99</v>
      </c>
      <c r="I5" s="16">
        <v>11582.99</v>
      </c>
      <c r="J5" s="16">
        <v>11582.99</v>
      </c>
      <c r="K5" s="16">
        <v>11582.99</v>
      </c>
      <c r="L5" s="16">
        <v>11582.99</v>
      </c>
      <c r="M5" s="16">
        <v>11582.99</v>
      </c>
      <c r="N5" s="17">
        <f t="shared" ref="N5:N23" si="1">SUM(B5:M5)</f>
        <v>132695.76</v>
      </c>
    </row>
    <row r="6" spans="1:14" ht="25.5" customHeight="1">
      <c r="A6" s="18" t="s">
        <v>37</v>
      </c>
      <c r="B6" s="35">
        <v>14386.32</v>
      </c>
      <c r="C6" s="35">
        <v>14386.32</v>
      </c>
      <c r="D6" s="35">
        <v>14386.32</v>
      </c>
      <c r="E6" s="16">
        <v>14386.32</v>
      </c>
      <c r="F6" s="16">
        <v>14386.32</v>
      </c>
      <c r="G6" s="16">
        <v>14386.32</v>
      </c>
      <c r="H6" s="16">
        <v>15743.52</v>
      </c>
      <c r="I6" s="16">
        <v>15743.52</v>
      </c>
      <c r="J6" s="16">
        <v>15743.52</v>
      </c>
      <c r="K6" s="16">
        <v>15743.52</v>
      </c>
      <c r="L6" s="16">
        <v>15743.52</v>
      </c>
      <c r="M6" s="16">
        <v>15743.52</v>
      </c>
      <c r="N6" s="17">
        <f t="shared" si="1"/>
        <v>180779.03999999998</v>
      </c>
    </row>
    <row r="7" spans="1:14" ht="25.5" customHeight="1">
      <c r="A7" s="18" t="s">
        <v>51</v>
      </c>
      <c r="B7" s="35"/>
      <c r="C7" s="35"/>
      <c r="D7" s="35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1:14" ht="25.5" customHeight="1">
      <c r="A8" s="18" t="s">
        <v>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>
        <f t="shared" si="1"/>
        <v>0</v>
      </c>
    </row>
    <row r="9" spans="1:14" ht="25.5" customHeight="1">
      <c r="A9" s="36" t="s">
        <v>20</v>
      </c>
      <c r="B9" s="17">
        <f>B10+B11+B12+B13</f>
        <v>15364.16</v>
      </c>
      <c r="C9" s="17">
        <f>C10+C11+C12+C13</f>
        <v>6450.92</v>
      </c>
      <c r="D9" s="17">
        <f>D10+D11+D12+D13</f>
        <v>9448.2199999999993</v>
      </c>
      <c r="E9" s="17">
        <f t="shared" ref="E9:M9" si="2">E10+E11+E12+E13</f>
        <v>9251.39</v>
      </c>
      <c r="F9" s="17">
        <f>F10+F11+F12+F13</f>
        <v>16981.689999999999</v>
      </c>
      <c r="G9" s="17">
        <f t="shared" si="2"/>
        <v>3425.12</v>
      </c>
      <c r="H9" s="17">
        <f t="shared" si="2"/>
        <v>4735.87</v>
      </c>
      <c r="I9" s="17">
        <f t="shared" si="2"/>
        <v>2752.69</v>
      </c>
      <c r="J9" s="17">
        <f t="shared" si="2"/>
        <v>17008.370000000003</v>
      </c>
      <c r="K9" s="17">
        <f t="shared" si="2"/>
        <v>29128.9</v>
      </c>
      <c r="L9" s="17">
        <f>L10+L11+L12+L13</f>
        <v>27603</v>
      </c>
      <c r="M9" s="17">
        <f t="shared" si="2"/>
        <v>11275.33</v>
      </c>
      <c r="N9" s="17">
        <f t="shared" si="1"/>
        <v>153425.66</v>
      </c>
    </row>
    <row r="10" spans="1:14" ht="25.5" customHeight="1">
      <c r="A10" s="18" t="s">
        <v>39</v>
      </c>
      <c r="B10" s="16">
        <v>3384.45</v>
      </c>
      <c r="C10" s="16">
        <v>5073.92</v>
      </c>
      <c r="D10" s="16">
        <v>5830.92</v>
      </c>
      <c r="E10" s="16">
        <v>2158.92</v>
      </c>
      <c r="F10" s="16">
        <v>8125.92</v>
      </c>
      <c r="G10" s="16">
        <v>2158.92</v>
      </c>
      <c r="H10" s="16">
        <v>2158.92</v>
      </c>
      <c r="I10" s="16">
        <v>2158.92</v>
      </c>
      <c r="J10" s="16">
        <v>11818.92</v>
      </c>
      <c r="K10" s="16">
        <v>27145.72</v>
      </c>
      <c r="L10" s="16">
        <v>9759.23</v>
      </c>
      <c r="M10" s="16">
        <v>9885.92</v>
      </c>
      <c r="N10" s="17">
        <f>SUM(B10:M10)</f>
        <v>89660.68</v>
      </c>
    </row>
    <row r="11" spans="1:14" ht="25.5" customHeight="1">
      <c r="A11" s="18" t="s">
        <v>40</v>
      </c>
      <c r="B11" s="37">
        <v>2983.5</v>
      </c>
      <c r="C11" s="16">
        <v>1377</v>
      </c>
      <c r="D11" s="16">
        <v>1836</v>
      </c>
      <c r="E11" s="16">
        <v>3442.5</v>
      </c>
      <c r="F11" s="16"/>
      <c r="G11" s="38">
        <v>672.5</v>
      </c>
      <c r="H11" s="16"/>
      <c r="I11" s="16"/>
      <c r="J11" s="16"/>
      <c r="K11" s="16"/>
      <c r="L11" s="16">
        <v>6210</v>
      </c>
      <c r="M11" s="16"/>
      <c r="N11" s="17">
        <f t="shared" si="1"/>
        <v>16521.5</v>
      </c>
    </row>
    <row r="12" spans="1:14" ht="25.5" customHeight="1">
      <c r="A12" s="39" t="s">
        <v>41</v>
      </c>
      <c r="B12" s="37">
        <v>7606.8</v>
      </c>
      <c r="C12" s="16"/>
      <c r="D12" s="16"/>
      <c r="E12" s="16">
        <v>3056.2</v>
      </c>
      <c r="F12" s="16">
        <v>8262</v>
      </c>
      <c r="G12" s="38"/>
      <c r="H12" s="16"/>
      <c r="I12" s="16"/>
      <c r="J12" s="16">
        <v>4393.8</v>
      </c>
      <c r="K12" s="16"/>
      <c r="L12" s="16">
        <v>11040</v>
      </c>
      <c r="M12" s="16"/>
      <c r="N12" s="17">
        <f t="shared" si="1"/>
        <v>34358.800000000003</v>
      </c>
    </row>
    <row r="13" spans="1:14" ht="25.5" customHeight="1">
      <c r="A13" s="18" t="s">
        <v>42</v>
      </c>
      <c r="B13" s="16">
        <v>1389.41</v>
      </c>
      <c r="C13" s="16"/>
      <c r="D13" s="16">
        <v>1781.3</v>
      </c>
      <c r="E13" s="16">
        <v>593.77</v>
      </c>
      <c r="F13" s="16">
        <v>593.77</v>
      </c>
      <c r="G13" s="16">
        <v>593.70000000000005</v>
      </c>
      <c r="H13" s="16">
        <v>2576.9499999999998</v>
      </c>
      <c r="I13" s="35">
        <v>593.77</v>
      </c>
      <c r="J13" s="16">
        <v>795.65</v>
      </c>
      <c r="K13" s="16">
        <v>1983.18</v>
      </c>
      <c r="L13" s="16">
        <v>593.77</v>
      </c>
      <c r="M13" s="16">
        <v>1389.41</v>
      </c>
      <c r="N13" s="17">
        <f t="shared" si="1"/>
        <v>12884.68</v>
      </c>
    </row>
    <row r="14" spans="1:14" ht="25.5" customHeight="1">
      <c r="A14" s="36" t="s">
        <v>21</v>
      </c>
      <c r="B14" s="17">
        <f>B15+B16+B17+B18</f>
        <v>0</v>
      </c>
      <c r="C14" s="17">
        <f t="shared" ref="C14:M14" si="3">C15+C16+C17+C18</f>
        <v>0</v>
      </c>
      <c r="D14" s="17">
        <f>D15+D16+D17</f>
        <v>0</v>
      </c>
      <c r="E14" s="17">
        <f>E15+E16+E17</f>
        <v>2700</v>
      </c>
      <c r="F14" s="17">
        <f>F15+F16+F17</f>
        <v>0</v>
      </c>
      <c r="G14" s="17">
        <f>G15+G16+G17</f>
        <v>4584.3999999999996</v>
      </c>
      <c r="H14" s="17">
        <f>H15+H16+H17</f>
        <v>5702.33</v>
      </c>
      <c r="I14" s="20">
        <f>SUM(I15:I17)</f>
        <v>156600</v>
      </c>
      <c r="J14" s="17">
        <f>J15+J16+J17</f>
        <v>12624.5</v>
      </c>
      <c r="K14" s="20">
        <f>K15+K16+K17</f>
        <v>44538.1</v>
      </c>
      <c r="L14" s="17">
        <f>L15+L16+L17</f>
        <v>47585.3</v>
      </c>
      <c r="M14" s="17">
        <f t="shared" si="3"/>
        <v>0</v>
      </c>
      <c r="N14" s="17">
        <f>N15+N16+N17</f>
        <v>274334.63</v>
      </c>
    </row>
    <row r="15" spans="1:14" ht="25.5" customHeight="1">
      <c r="A15" s="18" t="s">
        <v>22</v>
      </c>
      <c r="B15" s="16"/>
      <c r="C15" s="16"/>
      <c r="D15" s="16"/>
      <c r="E15" s="16"/>
      <c r="F15" s="16"/>
      <c r="G15" s="16">
        <v>4584.3999999999996</v>
      </c>
      <c r="H15" s="16"/>
      <c r="I15" s="35"/>
      <c r="J15" s="16">
        <v>12624.5</v>
      </c>
      <c r="K15" s="35">
        <v>44538.1</v>
      </c>
      <c r="L15" s="16">
        <v>47585.3</v>
      </c>
      <c r="M15" s="16"/>
      <c r="N15" s="17">
        <f>SUM(B15:M15)</f>
        <v>109332.3</v>
      </c>
    </row>
    <row r="16" spans="1:14" ht="25.5" customHeight="1">
      <c r="A16" s="18" t="s">
        <v>23</v>
      </c>
      <c r="B16" s="16"/>
      <c r="C16" s="38"/>
      <c r="D16" s="16"/>
      <c r="E16" s="16"/>
      <c r="F16" s="16"/>
      <c r="G16" s="16"/>
      <c r="H16" s="16">
        <v>5702.33</v>
      </c>
      <c r="I16" s="35">
        <v>156600</v>
      </c>
      <c r="J16" s="16"/>
      <c r="K16" s="35"/>
      <c r="L16" s="16"/>
      <c r="M16" s="16"/>
      <c r="N16" s="17">
        <f t="shared" si="1"/>
        <v>162302.32999999999</v>
      </c>
    </row>
    <row r="17" spans="1:14" ht="25.5" customHeight="1">
      <c r="A17" s="39" t="s">
        <v>29</v>
      </c>
      <c r="B17" s="16"/>
      <c r="C17" s="38"/>
      <c r="D17" s="16"/>
      <c r="E17" s="16">
        <v>2700</v>
      </c>
      <c r="F17" s="16"/>
      <c r="G17" s="16"/>
      <c r="H17" s="16"/>
      <c r="I17" s="35"/>
      <c r="J17" s="16"/>
      <c r="K17" s="35"/>
      <c r="L17" s="16"/>
      <c r="M17" s="16"/>
      <c r="N17" s="17">
        <f>SUM(B17:M17)</f>
        <v>2700</v>
      </c>
    </row>
    <row r="18" spans="1:14" ht="25.5" customHeight="1">
      <c r="A18" s="40" t="s">
        <v>34</v>
      </c>
      <c r="B18" s="16"/>
      <c r="C18" s="38"/>
      <c r="D18" s="16"/>
      <c r="E18" s="16"/>
      <c r="F18" s="16">
        <v>9286</v>
      </c>
      <c r="G18" s="16">
        <v>2908</v>
      </c>
      <c r="H18" s="16">
        <f>862.5+12665</f>
        <v>13527.5</v>
      </c>
      <c r="I18" s="16"/>
      <c r="J18" s="16"/>
      <c r="K18" s="35">
        <v>30423.42</v>
      </c>
      <c r="L18" s="16"/>
      <c r="M18" s="16"/>
      <c r="N18" s="17">
        <f t="shared" si="1"/>
        <v>56144.92</v>
      </c>
    </row>
    <row r="19" spans="1:14" ht="25.5" customHeight="1">
      <c r="A19" s="36" t="s">
        <v>43</v>
      </c>
      <c r="B19" s="17">
        <f>B20+B21+B22</f>
        <v>0</v>
      </c>
      <c r="C19" s="17">
        <f t="shared" ref="C19:M19" si="4">C20+C21+C22</f>
        <v>0</v>
      </c>
      <c r="D19" s="17">
        <f t="shared" si="4"/>
        <v>0</v>
      </c>
      <c r="E19" s="17">
        <f t="shared" si="4"/>
        <v>0</v>
      </c>
      <c r="F19" s="17">
        <f t="shared" si="4"/>
        <v>0</v>
      </c>
      <c r="G19" s="17">
        <f t="shared" si="4"/>
        <v>0</v>
      </c>
      <c r="H19" s="17">
        <f t="shared" si="4"/>
        <v>0</v>
      </c>
      <c r="I19" s="20">
        <f>I20+I21+I22</f>
        <v>0</v>
      </c>
      <c r="J19" s="17">
        <f t="shared" si="4"/>
        <v>0</v>
      </c>
      <c r="K19" s="20">
        <f t="shared" si="4"/>
        <v>0</v>
      </c>
      <c r="L19" s="17">
        <f t="shared" si="4"/>
        <v>0</v>
      </c>
      <c r="M19" s="17">
        <f t="shared" si="4"/>
        <v>0</v>
      </c>
      <c r="N19" s="17">
        <f t="shared" si="1"/>
        <v>0</v>
      </c>
    </row>
    <row r="20" spans="1:14" ht="25.5" customHeight="1">
      <c r="A20" s="18" t="s">
        <v>44</v>
      </c>
      <c r="B20" s="16"/>
      <c r="C20" s="16"/>
      <c r="D20" s="16"/>
      <c r="E20" s="16"/>
      <c r="F20" s="16"/>
      <c r="G20" s="16"/>
      <c r="H20" s="16"/>
      <c r="I20" s="35"/>
      <c r="J20" s="16"/>
      <c r="K20" s="35"/>
      <c r="L20" s="16"/>
      <c r="M20" s="16"/>
      <c r="N20" s="17">
        <f t="shared" si="1"/>
        <v>0</v>
      </c>
    </row>
    <row r="21" spans="1:14" ht="25.5" customHeight="1">
      <c r="A21" s="18" t="s">
        <v>45</v>
      </c>
      <c r="B21" s="16"/>
      <c r="C21" s="38"/>
      <c r="D21" s="16"/>
      <c r="E21" s="16"/>
      <c r="F21" s="16"/>
      <c r="G21" s="16"/>
      <c r="H21" s="16"/>
      <c r="I21" s="35"/>
      <c r="J21" s="16"/>
      <c r="K21" s="35"/>
      <c r="L21" s="16"/>
      <c r="M21" s="16"/>
      <c r="N21" s="17">
        <f t="shared" si="1"/>
        <v>0</v>
      </c>
    </row>
    <row r="22" spans="1:14" ht="25.5" customHeight="1">
      <c r="A22" s="39" t="s">
        <v>46</v>
      </c>
      <c r="B22" s="16"/>
      <c r="C22" s="38"/>
      <c r="D22" s="16"/>
      <c r="E22" s="16"/>
      <c r="F22" s="16"/>
      <c r="G22" s="16"/>
      <c r="H22" s="16"/>
      <c r="I22" s="35"/>
      <c r="J22" s="16"/>
      <c r="K22" s="35"/>
      <c r="L22" s="16"/>
      <c r="M22" s="16"/>
      <c r="N22" s="17">
        <f t="shared" si="1"/>
        <v>0</v>
      </c>
    </row>
    <row r="23" spans="1:14" ht="25.5" customHeight="1">
      <c r="A23" s="36" t="s">
        <v>48</v>
      </c>
      <c r="B23" s="17">
        <v>15098.85</v>
      </c>
      <c r="C23" s="17">
        <v>15098.85</v>
      </c>
      <c r="D23" s="17">
        <v>15098.85</v>
      </c>
      <c r="E23" s="17">
        <v>15098.85</v>
      </c>
      <c r="F23" s="17">
        <v>15098.85</v>
      </c>
      <c r="G23" s="17">
        <v>15098.85</v>
      </c>
      <c r="H23" s="17">
        <v>16625.7</v>
      </c>
      <c r="I23" s="17">
        <v>16625.7</v>
      </c>
      <c r="J23" s="17">
        <v>16625.7</v>
      </c>
      <c r="K23" s="17">
        <v>16625.7</v>
      </c>
      <c r="L23" s="17">
        <v>16625.7</v>
      </c>
      <c r="M23" s="17">
        <v>16625.7</v>
      </c>
      <c r="N23" s="17">
        <f t="shared" si="1"/>
        <v>190347.30000000005</v>
      </c>
    </row>
    <row r="24" spans="1:14" ht="21.75" customHeight="1">
      <c r="A24" s="36" t="s">
        <v>24</v>
      </c>
      <c r="B24" s="20">
        <f>B4+B9+B14+B18+B19+B23</f>
        <v>55382.299999999996</v>
      </c>
      <c r="C24" s="20">
        <f t="shared" ref="C24:M24" si="5">C4+C9+C14+C18+C19+C23</f>
        <v>46469.06</v>
      </c>
      <c r="D24" s="20">
        <f>D4+D9+D14+D18+D19+D23</f>
        <v>49466.36</v>
      </c>
      <c r="E24" s="20">
        <f t="shared" si="5"/>
        <v>51969.53</v>
      </c>
      <c r="F24" s="20">
        <f t="shared" si="5"/>
        <v>66285.83</v>
      </c>
      <c r="G24" s="20">
        <f t="shared" si="5"/>
        <v>50935.659999999996</v>
      </c>
      <c r="H24" s="20">
        <f t="shared" si="5"/>
        <v>67917.91</v>
      </c>
      <c r="I24" s="20">
        <f>I19+I18+I14+I9+I4+I23</f>
        <v>203304.90000000002</v>
      </c>
      <c r="J24" s="20">
        <f t="shared" si="5"/>
        <v>73585.08</v>
      </c>
      <c r="K24" s="20">
        <f t="shared" si="5"/>
        <v>148042.63</v>
      </c>
      <c r="L24" s="20">
        <f>L4+L9+L14+L18+L19+L23</f>
        <v>119140.51</v>
      </c>
      <c r="M24" s="20">
        <f t="shared" si="5"/>
        <v>55227.540000000008</v>
      </c>
      <c r="N24" s="20">
        <f>N23+N19+N18+N14+N9+N4</f>
        <v>987727.31</v>
      </c>
    </row>
    <row r="25" spans="1:14">
      <c r="A25" s="58" t="s">
        <v>49</v>
      </c>
      <c r="B25" s="58"/>
      <c r="C25" s="58"/>
      <c r="L25" s="58" t="s">
        <v>27</v>
      </c>
      <c r="M25" s="58"/>
      <c r="N25" s="58"/>
    </row>
    <row r="27" spans="1:14">
      <c r="A27" s="58" t="s">
        <v>26</v>
      </c>
      <c r="B27" s="58"/>
      <c r="C27" s="58"/>
      <c r="L27" s="58" t="s">
        <v>32</v>
      </c>
      <c r="M27" s="58"/>
      <c r="N27" s="58"/>
    </row>
  </sheetData>
  <mergeCells count="5">
    <mergeCell ref="A1:N1"/>
    <mergeCell ref="A25:C25"/>
    <mergeCell ref="A27:C27"/>
    <mergeCell ref="L25:N25"/>
    <mergeCell ref="L27:N27"/>
  </mergeCells>
  <pageMargins left="0.7" right="0.7" top="0.75" bottom="0.75" header="0.3" footer="0.3"/>
  <pageSetup paperSize="9" scale="81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B17" sqref="B17"/>
    </sheetView>
  </sheetViews>
  <sheetFormatPr defaultRowHeight="15"/>
  <cols>
    <col min="1" max="1" width="4.7109375" customWidth="1"/>
    <col min="2" max="2" width="54.5703125" customWidth="1"/>
    <col min="3" max="3" width="10" customWidth="1"/>
    <col min="4" max="4" width="10.5703125" customWidth="1"/>
  </cols>
  <sheetData>
    <row r="1" spans="1:4" ht="15.75">
      <c r="A1" s="4"/>
      <c r="B1" s="54" t="s">
        <v>54</v>
      </c>
      <c r="C1" s="54"/>
      <c r="D1" s="54"/>
    </row>
    <row r="2" spans="1:4" ht="15.75">
      <c r="A2" s="4"/>
      <c r="B2" s="6" t="s">
        <v>6</v>
      </c>
      <c r="C2" s="4"/>
      <c r="D2" s="4"/>
    </row>
    <row r="3" spans="1:4">
      <c r="A3" s="4"/>
      <c r="B3" s="53" t="s">
        <v>33</v>
      </c>
      <c r="C3" s="53"/>
      <c r="D3" s="53"/>
    </row>
    <row r="4" spans="1:4" ht="26.25">
      <c r="A4" s="8"/>
      <c r="B4" s="10" t="s">
        <v>0</v>
      </c>
      <c r="C4" s="10" t="s">
        <v>1</v>
      </c>
      <c r="D4" s="10" t="s">
        <v>25</v>
      </c>
    </row>
    <row r="5" spans="1:4">
      <c r="A5" s="25"/>
      <c r="B5" s="25" t="s">
        <v>11</v>
      </c>
      <c r="C5" s="25"/>
      <c r="D5" s="25"/>
    </row>
    <row r="6" spans="1:4">
      <c r="A6" s="28">
        <v>1</v>
      </c>
      <c r="B6" s="28" t="s">
        <v>79</v>
      </c>
      <c r="C6" s="28">
        <v>918</v>
      </c>
      <c r="D6" s="29"/>
    </row>
    <row r="7" spans="1:4" ht="30">
      <c r="A7" s="29">
        <v>2</v>
      </c>
      <c r="B7" s="24" t="s">
        <v>80</v>
      </c>
      <c r="C7" s="28">
        <v>918</v>
      </c>
      <c r="D7" s="29"/>
    </row>
    <row r="8" spans="1:4">
      <c r="A8" s="28">
        <v>3</v>
      </c>
      <c r="B8" s="24" t="s">
        <v>81</v>
      </c>
      <c r="C8" s="28">
        <v>7450</v>
      </c>
      <c r="D8" s="29"/>
    </row>
    <row r="9" spans="1:4">
      <c r="A9" s="28"/>
      <c r="B9" s="29" t="s">
        <v>76</v>
      </c>
      <c r="C9" s="29">
        <f>SUM(C6:C8)</f>
        <v>9286</v>
      </c>
      <c r="D9" s="29">
        <f>C9</f>
        <v>9286</v>
      </c>
    </row>
    <row r="10" spans="1:4">
      <c r="A10" s="28"/>
      <c r="B10" s="25" t="s">
        <v>12</v>
      </c>
      <c r="C10" s="28"/>
      <c r="D10" s="29"/>
    </row>
    <row r="11" spans="1:4">
      <c r="A11" s="28">
        <v>1</v>
      </c>
      <c r="B11" s="24" t="s">
        <v>85</v>
      </c>
      <c r="C11" s="28">
        <v>2908</v>
      </c>
      <c r="D11" s="29">
        <f>C11+D9</f>
        <v>12194</v>
      </c>
    </row>
    <row r="12" spans="1:4">
      <c r="A12" s="28"/>
      <c r="B12" s="25" t="s">
        <v>13</v>
      </c>
      <c r="C12" s="28"/>
      <c r="D12" s="29"/>
    </row>
    <row r="13" spans="1:4">
      <c r="A13" s="28">
        <v>1</v>
      </c>
      <c r="B13" s="24" t="s">
        <v>86</v>
      </c>
      <c r="C13" s="28">
        <v>862.5</v>
      </c>
      <c r="D13" s="29"/>
    </row>
    <row r="14" spans="1:4">
      <c r="A14" s="28">
        <v>2</v>
      </c>
      <c r="B14" s="24" t="s">
        <v>88</v>
      </c>
      <c r="C14" s="28">
        <v>12665</v>
      </c>
      <c r="D14" s="29"/>
    </row>
    <row r="15" spans="1:4">
      <c r="A15" s="28"/>
      <c r="B15" s="25" t="s">
        <v>89</v>
      </c>
      <c r="C15" s="29">
        <f>SUM(C13:C14)</f>
        <v>13527.5</v>
      </c>
      <c r="D15" s="29">
        <f>C15+D11</f>
        <v>25721.5</v>
      </c>
    </row>
    <row r="16" spans="1:4">
      <c r="A16" s="28"/>
      <c r="B16" s="25" t="s">
        <v>16</v>
      </c>
      <c r="C16" s="28"/>
      <c r="D16" s="29"/>
    </row>
    <row r="17" spans="1:4">
      <c r="A17" s="28">
        <v>1</v>
      </c>
      <c r="B17" s="28" t="s">
        <v>105</v>
      </c>
      <c r="C17" s="29">
        <v>30423.42</v>
      </c>
      <c r="D17" s="29">
        <f>C17+D15</f>
        <v>56144.92</v>
      </c>
    </row>
    <row r="18" spans="1:4">
      <c r="A18" s="28"/>
      <c r="B18" s="46"/>
      <c r="C18" s="29"/>
      <c r="D18" s="29"/>
    </row>
    <row r="19" spans="1:4">
      <c r="A19" s="28"/>
      <c r="B19" s="29"/>
      <c r="C19" s="29"/>
      <c r="D19" s="29"/>
    </row>
    <row r="20" spans="1:4">
      <c r="A20" s="29"/>
      <c r="B20" s="24"/>
      <c r="C20" s="28"/>
      <c r="D20" s="29"/>
    </row>
    <row r="21" spans="1:4">
      <c r="A21" s="28"/>
      <c r="B21" s="24"/>
      <c r="C21" s="28"/>
      <c r="D21" s="28"/>
    </row>
    <row r="22" spans="1:4">
      <c r="A22" s="28"/>
      <c r="B22" s="29"/>
      <c r="C22" s="29"/>
      <c r="D22" s="29"/>
    </row>
    <row r="23" spans="1:4">
      <c r="A23" s="28"/>
      <c r="B23" s="29"/>
      <c r="C23" s="28"/>
      <c r="D23" s="28"/>
    </row>
    <row r="24" spans="1:4">
      <c r="A24" s="28"/>
      <c r="B24" s="28"/>
      <c r="C24" s="28"/>
      <c r="D24" s="28"/>
    </row>
    <row r="25" spans="1:4">
      <c r="A25" s="28"/>
      <c r="B25" s="28"/>
      <c r="C25" s="28"/>
      <c r="D25" s="28"/>
    </row>
    <row r="26" spans="1:4">
      <c r="A26" s="28"/>
      <c r="B26" s="29"/>
      <c r="C26" s="29"/>
      <c r="D26" s="29"/>
    </row>
    <row r="27" spans="1:4">
      <c r="A27" s="28"/>
      <c r="B27" s="28"/>
      <c r="C27" s="28"/>
      <c r="D27" s="28"/>
    </row>
    <row r="28" spans="1:4">
      <c r="A28" s="28"/>
      <c r="B28" s="28"/>
      <c r="C28" s="28"/>
      <c r="D28" s="28"/>
    </row>
    <row r="29" spans="1:4">
      <c r="A29" s="28"/>
      <c r="B29" s="28"/>
      <c r="C29" s="28"/>
      <c r="D29" s="28"/>
    </row>
    <row r="30" spans="1:4">
      <c r="A30" s="28"/>
      <c r="B30" s="28"/>
      <c r="C30" s="28"/>
      <c r="D30" s="28"/>
    </row>
    <row r="31" spans="1:4">
      <c r="A31" s="29"/>
      <c r="B31" s="29"/>
      <c r="C31" s="29"/>
      <c r="D31" s="29"/>
    </row>
    <row r="32" spans="1:4">
      <c r="A32" s="28"/>
      <c r="B32" s="24"/>
      <c r="C32" s="28"/>
      <c r="D32" s="28"/>
    </row>
    <row r="33" spans="1:4">
      <c r="A33" s="28"/>
      <c r="B33" s="29"/>
      <c r="C33" s="29"/>
      <c r="D33" s="29"/>
    </row>
    <row r="34" spans="1:4">
      <c r="A34" s="28"/>
      <c r="B34" s="29"/>
      <c r="C34" s="28"/>
      <c r="D34" s="28"/>
    </row>
    <row r="35" spans="1:4">
      <c r="A35" s="28"/>
      <c r="B35" s="41"/>
      <c r="C35" s="28"/>
      <c r="D35" s="28"/>
    </row>
    <row r="36" spans="1:4">
      <c r="A36" s="42"/>
      <c r="B36" s="42"/>
      <c r="C36" s="42"/>
      <c r="D36" s="42"/>
    </row>
    <row r="37" spans="1:4">
      <c r="A37" s="42"/>
      <c r="B37" s="42"/>
      <c r="C37" s="42"/>
      <c r="D37" s="42"/>
    </row>
    <row r="38" spans="1:4">
      <c r="A38" s="42"/>
      <c r="B38" s="42"/>
      <c r="C38" s="42"/>
      <c r="D38" s="42"/>
    </row>
    <row r="39" spans="1:4">
      <c r="A39" s="42"/>
      <c r="B39" s="42"/>
      <c r="C39" s="42"/>
      <c r="D39" s="42"/>
    </row>
    <row r="40" spans="1:4">
      <c r="A40" s="42"/>
      <c r="B40" s="42"/>
      <c r="C40" s="42"/>
      <c r="D40" s="42"/>
    </row>
    <row r="41" spans="1:4">
      <c r="A41" s="42"/>
      <c r="B41" s="42"/>
      <c r="C41" s="42"/>
      <c r="D41" s="4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эл.оборуд.</vt:lpstr>
      <vt:lpstr>ТО конструкт.эл.</vt:lpstr>
      <vt:lpstr>ТР конструкт.эл</vt:lpstr>
      <vt:lpstr>ТР эл.оборуд.</vt:lpstr>
      <vt:lpstr>ТР инж.об.</vt:lpstr>
      <vt:lpstr>Лиц.счет. Св. расчет</vt:lpstr>
      <vt:lpstr>дополн.раб.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2025-02-13T03:52:15Z</cp:lastPrinted>
  <dcterms:created xsi:type="dcterms:W3CDTF">2011-07-25T05:21:17Z</dcterms:created>
  <dcterms:modified xsi:type="dcterms:W3CDTF">2025-02-13T06:51:32Z</dcterms:modified>
</cp:coreProperties>
</file>