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Металлургов1,2,3,4,5\"/>
    </mc:Choice>
  </mc:AlternateContent>
  <xr:revisionPtr revIDLastSave="0" documentId="13_ncr:1_{BC804CFE-129D-4B1B-988B-D73B552DB147}" xr6:coauthVersionLast="47" xr6:coauthVersionMax="47" xr10:uidLastSave="{00000000-0000-0000-0000-000000000000}"/>
  <bookViews>
    <workbookView xWindow="-120" yWindow="-120" windowWidth="29040" windowHeight="15840" tabRatio="745" activeTab="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definedNames>
    <definedName name="_xlnm.Print_Area" localSheetId="6">'Лиц. счет. Св. расчет'!$A$1:$N$28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4" l="1"/>
  <c r="D79" i="1"/>
  <c r="C79" i="1"/>
  <c r="D16" i="3"/>
  <c r="D14" i="2"/>
  <c r="D74" i="1"/>
  <c r="C74" i="1"/>
  <c r="C71" i="1"/>
  <c r="C22" i="6"/>
  <c r="C67" i="1"/>
  <c r="C61" i="1" l="1"/>
  <c r="D12" i="3"/>
  <c r="D14" i="3" s="1"/>
  <c r="C12" i="3"/>
  <c r="C55" i="1"/>
  <c r="D6" i="3"/>
  <c r="D8" i="9"/>
  <c r="C49" i="1"/>
  <c r="C50" i="1" s="1"/>
  <c r="D6" i="9"/>
  <c r="C45" i="1"/>
  <c r="C37" i="1" l="1"/>
  <c r="C35" i="1"/>
  <c r="C38" i="1" s="1"/>
  <c r="C31" i="1"/>
  <c r="C24" i="1"/>
  <c r="C18" i="1"/>
  <c r="D6" i="4"/>
  <c r="D8" i="4" s="1"/>
  <c r="D10" i="4" s="1"/>
  <c r="C8" i="2"/>
  <c r="D8" i="2" s="1"/>
  <c r="D10" i="2" s="1"/>
  <c r="D12" i="2" s="1"/>
  <c r="C12" i="1"/>
  <c r="D12" i="1" s="1"/>
  <c r="D18" i="1" s="1"/>
  <c r="C8" i="1"/>
  <c r="D24" i="1" l="1"/>
  <c r="D31" i="1" s="1"/>
  <c r="D38" i="1"/>
  <c r="D45" i="1" s="1"/>
  <c r="D50" i="1" s="1"/>
  <c r="D55" i="1" s="1"/>
  <c r="D61" i="1" s="1"/>
  <c r="D67" i="1" s="1"/>
  <c r="D6" i="6"/>
  <c r="D8" i="6" s="1"/>
  <c r="D10" i="6" s="1"/>
  <c r="D12" i="6" s="1"/>
  <c r="D14" i="6" s="1"/>
  <c r="D16" i="6" s="1"/>
  <c r="D18" i="6" s="1"/>
  <c r="D22" i="6" s="1"/>
  <c r="N13" i="5" l="1"/>
  <c r="N6" i="5"/>
  <c r="E4" i="5" l="1"/>
  <c r="M4" i="5" l="1"/>
  <c r="L4" i="5"/>
  <c r="K4" i="5"/>
  <c r="J4" i="5"/>
  <c r="I4" i="5"/>
  <c r="H4" i="5"/>
  <c r="G4" i="5"/>
  <c r="F4" i="5"/>
  <c r="D4" i="5"/>
  <c r="C4" i="5"/>
  <c r="B4" i="5"/>
  <c r="H14" i="5"/>
  <c r="B19" i="5"/>
  <c r="N22" i="5"/>
  <c r="N18" i="5"/>
  <c r="N17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N8" i="5"/>
  <c r="N12" i="5"/>
  <c r="M14" i="5"/>
  <c r="L14" i="5"/>
  <c r="K14" i="5"/>
  <c r="J14" i="5"/>
  <c r="I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B14" i="5"/>
  <c r="B9" i="5"/>
  <c r="N9" i="5" l="1"/>
  <c r="J24" i="5"/>
  <c r="H24" i="5"/>
  <c r="I24" i="5"/>
  <c r="M24" i="5"/>
  <c r="L24" i="5"/>
  <c r="B24" i="5"/>
  <c r="G24" i="5"/>
  <c r="K24" i="5"/>
  <c r="F24" i="5"/>
  <c r="E24" i="5"/>
  <c r="D24" i="5"/>
  <c r="C24" i="5"/>
  <c r="N19" i="5"/>
  <c r="N23" i="5"/>
  <c r="N5" i="5"/>
  <c r="N4" i="5" l="1"/>
  <c r="N11" i="5"/>
  <c r="N10" i="5"/>
  <c r="N15" i="5" l="1"/>
  <c r="N16" i="5"/>
  <c r="N14" i="5"/>
  <c r="N24" i="5" l="1"/>
</calcChain>
</file>

<file path=xl/sharedStrings.xml><?xml version="1.0" encoding="utf-8"?>
<sst xmlns="http://schemas.openxmlformats.org/spreadsheetml/2006/main" count="209" uniqueCount="112">
  <si>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</si>
  <si>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</si>
  <si>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</si>
  <si>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</si>
  <si>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</si>
  <si>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</si>
  <si>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</si>
  <si>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</si>
  <si>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</si>
  <si>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</si>
  <si>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</si>
  <si>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</si>
  <si>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</si>
  <si>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</si>
  <si>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</si>
  <si>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</si>
  <si>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</si>
  <si>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</si>
  <si>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</si>
  <si>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</si>
  <si>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</si>
  <si>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</si>
  <si>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</si>
  <si>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</si>
  <si>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</si>
  <si>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</si>
  <si>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</si>
  <si>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</si>
  <si>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</si>
  <si>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</si>
  <si>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</si>
  <si>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</si>
  <si>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</si>
  <si>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Металлургов,5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</si>
  <si>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</si>
  <si>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</si>
  <si>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</si>
  <si>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</si>
  <si>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Е.А.</t>
  </si>
  <si>
    <t>уборка придомовой территории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</si>
  <si>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</si>
  <si>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</si>
  <si>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</si>
  <si>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</si>
  <si>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</si>
  <si>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</si>
  <si>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</si>
  <si>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7. Расходы по содержанию УК</t>
  </si>
  <si>
    <t>Директор ООО УК "Крокус"</t>
  </si>
  <si>
    <t>Дезинфекция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</si>
  <si>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</si>
  <si>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</si>
  <si>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Обход подвалов на предмет утечек</t>
  </si>
  <si>
    <t>Лицевой счёт 2024г</t>
  </si>
  <si>
    <t>Лицевой счет. Сводный расчет  2024 г</t>
  </si>
  <si>
    <t>Лицевой счёт  2024г</t>
  </si>
  <si>
    <t>Отогрев канализационных труб на крыше</t>
  </si>
  <si>
    <t>Прочистка центрального стояка канализации, обработка подвала раствором гипохлорида</t>
  </si>
  <si>
    <t>Прочистка канализации с подвала</t>
  </si>
  <si>
    <t>Очистка куржаков</t>
  </si>
  <si>
    <t>Очистка снега с подъездных козырьков</t>
  </si>
  <si>
    <t>Ремонт светильников. Замена лампочек и схем. Подъезд №3</t>
  </si>
  <si>
    <t>Замена водяного насоса на отоплении в подвале</t>
  </si>
  <si>
    <t>Отогрев водосточных труб на крыше Подъезд №1,2,3,4</t>
  </si>
  <si>
    <t>Итого за февраль</t>
  </si>
  <si>
    <t>Работы ППР подъезда №3</t>
  </si>
  <si>
    <t>Отключение подъездного отопления</t>
  </si>
  <si>
    <t>Итого за март</t>
  </si>
  <si>
    <t xml:space="preserve">Работы ППР   </t>
  </si>
  <si>
    <t xml:space="preserve">Прочистка стояка канализации </t>
  </si>
  <si>
    <t>Отключение, подключение насосов на отоплении</t>
  </si>
  <si>
    <t xml:space="preserve">Итого за апрель </t>
  </si>
  <si>
    <t>Установка сливов на подъездные козырьки Подъезд №1,2</t>
  </si>
  <si>
    <t>Устранение неполадок с электроэнергией подъезд №4</t>
  </si>
  <si>
    <t>Отключение отопления</t>
  </si>
  <si>
    <t>Прочистка стояка канализации в подвале, обработка раствором гипохлорида</t>
  </si>
  <si>
    <t>Итого за май</t>
  </si>
  <si>
    <t>Демонтаж старых проводов на крыше</t>
  </si>
  <si>
    <t>Замена канализационного стояка Квартира №21</t>
  </si>
  <si>
    <t>Ремонт узла отопления узел №1</t>
  </si>
  <si>
    <t>Итого за июнь</t>
  </si>
  <si>
    <t xml:space="preserve">Уборка деревьев с подъездного козырька </t>
  </si>
  <si>
    <t>Прочистка канализации из колодца в квартиру  №31</t>
  </si>
  <si>
    <t>Прочистка канализации квартира №12</t>
  </si>
  <si>
    <t>Итого за июль</t>
  </si>
  <si>
    <t>Осмотр вентиляции в квартире №22</t>
  </si>
  <si>
    <t>Скос травы на придомовой территории</t>
  </si>
  <si>
    <t>Частичный ремонт кровли квартира №40</t>
  </si>
  <si>
    <t>Итого за август</t>
  </si>
  <si>
    <t>Ремонт ливневой трубы и парапеда квартира №40</t>
  </si>
  <si>
    <t>Демонтаж и монтаж водостояной трубы на чердаке подъезд №2</t>
  </si>
  <si>
    <t>Демонтаж и монтаж водостояной трубы на чердаке подъезд №4</t>
  </si>
  <si>
    <t>Ремонт технологических швов на крыше</t>
  </si>
  <si>
    <t>Прочистка канализации квартира №32</t>
  </si>
  <si>
    <t>Запуск отопления</t>
  </si>
  <si>
    <t>Итого за сентябрь</t>
  </si>
  <si>
    <t>Ремонт светильников. Замена лампочек и схем. Подъезд №1</t>
  </si>
  <si>
    <t>Ремонт кровли. Ремоет водостока квартира №20</t>
  </si>
  <si>
    <t>Замена участков стояков отопления квартира №31</t>
  </si>
  <si>
    <t>Прочистка канализации в подвале</t>
  </si>
  <si>
    <t>Замена участка трубы стояка отопления, установка спускника в подвале</t>
  </si>
  <si>
    <t>Итого за октябрь</t>
  </si>
  <si>
    <t>Работы ППР</t>
  </si>
  <si>
    <t>Ремонт светильника, замена лампочки в тембуре подъезд №4</t>
  </si>
  <si>
    <t>Прочистка канализации квартира №21</t>
  </si>
  <si>
    <t>Запуск насосов в подвале</t>
  </si>
  <si>
    <t>Итого за ноябрь</t>
  </si>
  <si>
    <t>демонтаж отливов подъездных козырьков</t>
  </si>
  <si>
    <t>Работы по утеплению фасада квартира №4,5,8,9,10,32,40,20,37,33</t>
  </si>
  <si>
    <t>Устранение течи на тройнике отопления в подвале</t>
  </si>
  <si>
    <t>Итого за декабрь</t>
  </si>
  <si>
    <t>Замена стояка канализации подъезд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</si>
</sst>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2" fontId="6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Border="1"/>
    <xf numFmtId="0" fontId="8" fillId="0" borderId="0" xfId="0" applyFont="1"/>
    <xf numFmtId="2" fontId="9" fillId="0" borderId="1" xfId="0" applyNumberFormat="1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2" fontId="2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9" fillId="0" borderId="5" xfId="0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10" fillId="0" borderId="1" xfId="0" applyFont="1" applyBorder="1" applyAlignment="1">
      <alignment wrapText="1"/>
    </xf>
    <xf numFmtId="0" fontId="8" fillId="0" borderId="6" xfId="0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opLeftCell="A60" workbookViewId="0">
      <selection activeCell="D80" sqref="D80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2" t="s">
        <v>55</v>
      </c>
      <c r="C1" s="52"/>
      <c r="D1" s="52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1" t="s">
        <v>4</v>
      </c>
      <c r="C3" s="51"/>
      <c r="D3" s="51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5" customFormat="1" ht="30" x14ac:dyDescent="0.25">
      <c r="A6" s="27">
        <v>1</v>
      </c>
      <c r="B6" s="27" t="s">
        <v>46</v>
      </c>
      <c r="C6" s="27">
        <v>1223.92</v>
      </c>
      <c r="D6" s="28"/>
      <c r="E6" s="4"/>
      <c r="F6" s="4"/>
    </row>
    <row r="7" spans="1:8" s="5" customFormat="1" ht="60" x14ac:dyDescent="0.25">
      <c r="A7" s="27">
        <v>2</v>
      </c>
      <c r="B7" s="27" t="s">
        <v>50</v>
      </c>
      <c r="C7" s="27">
        <v>935</v>
      </c>
      <c r="D7" s="28"/>
      <c r="E7" s="4"/>
      <c r="F7" s="4"/>
    </row>
    <row r="8" spans="1:8" s="5" customFormat="1" x14ac:dyDescent="0.25">
      <c r="A8" s="27">
        <v>3</v>
      </c>
      <c r="B8" s="27" t="s">
        <v>52</v>
      </c>
      <c r="C8" s="27">
        <f>459+459</f>
        <v>918</v>
      </c>
      <c r="D8" s="28"/>
      <c r="E8" s="4"/>
      <c r="F8" s="4"/>
    </row>
    <row r="9" spans="1:8" s="5" customFormat="1" x14ac:dyDescent="0.25">
      <c r="A9" s="27">
        <v>4</v>
      </c>
      <c r="B9" s="27" t="s">
        <v>56</v>
      </c>
      <c r="C9" s="27">
        <v>5508</v>
      </c>
      <c r="D9" s="28"/>
      <c r="E9" s="4"/>
      <c r="F9" s="4"/>
    </row>
    <row r="10" spans="1:8" s="5" customFormat="1" ht="30" x14ac:dyDescent="0.25">
      <c r="A10" s="27">
        <v>5</v>
      </c>
      <c r="B10" s="27" t="s">
        <v>57</v>
      </c>
      <c r="C10" s="27">
        <v>2436</v>
      </c>
      <c r="D10" s="28"/>
      <c r="E10" s="4"/>
      <c r="F10" s="4"/>
    </row>
    <row r="11" spans="1:8" x14ac:dyDescent="0.25">
      <c r="A11" s="27">
        <v>6</v>
      </c>
      <c r="B11" s="27" t="s">
        <v>58</v>
      </c>
      <c r="C11" s="27">
        <v>918</v>
      </c>
      <c r="D11" s="28"/>
      <c r="E11" s="1"/>
      <c r="F11" s="1"/>
    </row>
    <row r="12" spans="1:8" x14ac:dyDescent="0.25">
      <c r="A12" s="7"/>
      <c r="B12" s="3" t="s">
        <v>51</v>
      </c>
      <c r="C12" s="28">
        <f>SUM(C6:C11)</f>
        <v>11938.92</v>
      </c>
      <c r="D12" s="3">
        <f>C12</f>
        <v>11938.92</v>
      </c>
      <c r="E12" s="1"/>
      <c r="F12" s="1"/>
    </row>
    <row r="13" spans="1:8" x14ac:dyDescent="0.25">
      <c r="A13" s="7"/>
      <c r="B13" s="3" t="s">
        <v>7</v>
      </c>
      <c r="C13" s="7"/>
      <c r="D13" s="7"/>
      <c r="E13" s="1"/>
      <c r="F13" s="1"/>
    </row>
    <row r="14" spans="1:8" s="5" customFormat="1" ht="30" x14ac:dyDescent="0.25">
      <c r="A14" s="27">
        <v>1</v>
      </c>
      <c r="B14" s="27" t="s">
        <v>46</v>
      </c>
      <c r="C14" s="27">
        <v>1223.92</v>
      </c>
      <c r="D14" s="28"/>
      <c r="E14" s="1"/>
      <c r="F14" s="4"/>
    </row>
    <row r="15" spans="1:8" s="5" customFormat="1" ht="60" x14ac:dyDescent="0.25">
      <c r="A15" s="27">
        <v>2</v>
      </c>
      <c r="B15" s="27" t="s">
        <v>50</v>
      </c>
      <c r="C15" s="27">
        <v>935</v>
      </c>
      <c r="D15" s="28"/>
      <c r="E15" s="4"/>
      <c r="F15" s="4"/>
    </row>
    <row r="16" spans="1:8" x14ac:dyDescent="0.25">
      <c r="A16" s="27">
        <v>3</v>
      </c>
      <c r="B16" s="27" t="s">
        <v>52</v>
      </c>
      <c r="C16" s="27">
        <v>918</v>
      </c>
      <c r="D16" s="28"/>
      <c r="E16" s="1"/>
      <c r="F16" s="1"/>
    </row>
    <row r="17" spans="1:6" ht="30" x14ac:dyDescent="0.25">
      <c r="A17" s="7">
        <v>4</v>
      </c>
      <c r="B17" s="27" t="s">
        <v>63</v>
      </c>
      <c r="C17" s="27">
        <v>2844</v>
      </c>
      <c r="D17" s="7"/>
      <c r="E17" s="1"/>
      <c r="F17" s="1"/>
    </row>
    <row r="18" spans="1:6" x14ac:dyDescent="0.25">
      <c r="A18" s="27"/>
      <c r="B18" s="28" t="s">
        <v>64</v>
      </c>
      <c r="C18" s="28">
        <f>SUM(C14:C17)</f>
        <v>5920.92</v>
      </c>
      <c r="D18" s="28">
        <f>C18+D12</f>
        <v>17859.84</v>
      </c>
      <c r="E18" s="1"/>
      <c r="F18" s="1"/>
    </row>
    <row r="19" spans="1:6" x14ac:dyDescent="0.25">
      <c r="A19" s="7"/>
      <c r="B19" s="3" t="s">
        <v>3</v>
      </c>
      <c r="C19" s="7"/>
      <c r="D19" s="7"/>
      <c r="E19" s="1"/>
      <c r="F19" s="1"/>
    </row>
    <row r="20" spans="1:6" ht="30" x14ac:dyDescent="0.25">
      <c r="A20" s="27">
        <v>1</v>
      </c>
      <c r="B20" s="27" t="s">
        <v>46</v>
      </c>
      <c r="C20" s="27">
        <v>1223.92</v>
      </c>
      <c r="D20" s="28"/>
      <c r="E20" s="1"/>
      <c r="F20" s="1"/>
    </row>
    <row r="21" spans="1:6" ht="60" x14ac:dyDescent="0.25">
      <c r="A21" s="27">
        <v>2</v>
      </c>
      <c r="B21" s="27" t="s">
        <v>50</v>
      </c>
      <c r="C21" s="27">
        <v>935</v>
      </c>
      <c r="D21" s="28"/>
      <c r="E21" s="1"/>
      <c r="F21" s="1"/>
    </row>
    <row r="22" spans="1:6" x14ac:dyDescent="0.25">
      <c r="A22" s="27">
        <v>3</v>
      </c>
      <c r="B22" s="27" t="s">
        <v>52</v>
      </c>
      <c r="C22" s="27">
        <v>459</v>
      </c>
      <c r="D22" s="28"/>
      <c r="E22" s="1"/>
      <c r="F22" s="1"/>
    </row>
    <row r="23" spans="1:6" x14ac:dyDescent="0.25">
      <c r="A23" s="27">
        <v>4</v>
      </c>
      <c r="B23" s="27" t="s">
        <v>66</v>
      </c>
      <c r="C23" s="27">
        <v>918</v>
      </c>
      <c r="D23" s="28"/>
      <c r="E23" s="1"/>
      <c r="F23" s="1"/>
    </row>
    <row r="24" spans="1:6" x14ac:dyDescent="0.25">
      <c r="A24" s="7"/>
      <c r="B24" s="3" t="s">
        <v>67</v>
      </c>
      <c r="C24" s="3">
        <f>SUM(C20:C23)</f>
        <v>3535.92</v>
      </c>
      <c r="D24" s="3">
        <f>C24+D18</f>
        <v>21395.760000000002</v>
      </c>
      <c r="E24" s="1"/>
      <c r="F24" s="1"/>
    </row>
    <row r="25" spans="1:6" x14ac:dyDescent="0.25">
      <c r="A25" s="7"/>
      <c r="B25" s="3" t="s">
        <v>9</v>
      </c>
      <c r="C25" s="7"/>
      <c r="D25" s="7"/>
      <c r="E25" s="1"/>
      <c r="F25" s="1"/>
    </row>
    <row r="26" spans="1:6" ht="30" x14ac:dyDescent="0.25">
      <c r="A26" s="27">
        <v>1</v>
      </c>
      <c r="B26" s="27" t="s">
        <v>46</v>
      </c>
      <c r="C26" s="27">
        <v>1223.92</v>
      </c>
      <c r="D26" s="28"/>
      <c r="E26" s="1"/>
      <c r="F26" s="1"/>
    </row>
    <row r="27" spans="1:6" ht="60" x14ac:dyDescent="0.25">
      <c r="A27" s="27">
        <v>2</v>
      </c>
      <c r="B27" s="27" t="s">
        <v>50</v>
      </c>
      <c r="C27" s="27">
        <v>935</v>
      </c>
      <c r="D27" s="28"/>
      <c r="E27" s="1"/>
      <c r="F27" s="1"/>
    </row>
    <row r="28" spans="1:6" x14ac:dyDescent="0.25">
      <c r="A28" s="27">
        <v>3</v>
      </c>
      <c r="B28" s="27" t="s">
        <v>52</v>
      </c>
      <c r="C28" s="27">
        <v>1836</v>
      </c>
      <c r="D28" s="28"/>
      <c r="E28" s="1"/>
      <c r="F28" s="1"/>
    </row>
    <row r="29" spans="1:6" x14ac:dyDescent="0.25">
      <c r="A29" s="27">
        <v>4</v>
      </c>
      <c r="B29" s="27" t="s">
        <v>69</v>
      </c>
      <c r="C29" s="27">
        <v>2295</v>
      </c>
      <c r="D29" s="28"/>
      <c r="E29" s="1"/>
      <c r="F29" s="1"/>
    </row>
    <row r="30" spans="1:6" x14ac:dyDescent="0.25">
      <c r="A30" s="10">
        <v>5</v>
      </c>
      <c r="B30" s="27" t="s">
        <v>70</v>
      </c>
      <c r="C30" s="10">
        <v>1836</v>
      </c>
      <c r="D30" s="7"/>
      <c r="E30" s="1"/>
      <c r="F30" s="1"/>
    </row>
    <row r="31" spans="1:6" x14ac:dyDescent="0.25">
      <c r="A31" s="27"/>
      <c r="B31" s="28" t="s">
        <v>71</v>
      </c>
      <c r="C31" s="28">
        <f>SUM(C26:C30)</f>
        <v>8125.92</v>
      </c>
      <c r="D31" s="28">
        <f>C31+D24</f>
        <v>29521.68</v>
      </c>
      <c r="E31" s="1"/>
      <c r="F31" s="1"/>
    </row>
    <row r="32" spans="1:6" x14ac:dyDescent="0.25">
      <c r="A32" s="7"/>
      <c r="B32" s="3" t="s">
        <v>10</v>
      </c>
      <c r="C32" s="7"/>
      <c r="D32" s="7"/>
      <c r="E32" s="1"/>
      <c r="F32" s="1"/>
    </row>
    <row r="33" spans="1:6" ht="30" x14ac:dyDescent="0.25">
      <c r="A33" s="27">
        <v>1</v>
      </c>
      <c r="B33" s="27" t="s">
        <v>46</v>
      </c>
      <c r="C33" s="27">
        <v>1223.92</v>
      </c>
      <c r="D33" s="28"/>
      <c r="E33" s="1"/>
      <c r="F33" s="1"/>
    </row>
    <row r="34" spans="1:6" ht="60" x14ac:dyDescent="0.25">
      <c r="A34" s="27">
        <v>2</v>
      </c>
      <c r="B34" s="27" t="s">
        <v>50</v>
      </c>
      <c r="C34" s="27">
        <v>935</v>
      </c>
      <c r="D34" s="28"/>
      <c r="E34" s="1"/>
      <c r="F34" s="1"/>
    </row>
    <row r="35" spans="1:6" x14ac:dyDescent="0.25">
      <c r="A35" s="27">
        <v>3</v>
      </c>
      <c r="B35" s="27" t="s">
        <v>52</v>
      </c>
      <c r="C35" s="27">
        <f>537.03</f>
        <v>537.03</v>
      </c>
      <c r="D35" s="28"/>
      <c r="E35" s="1"/>
      <c r="F35" s="1"/>
    </row>
    <row r="36" spans="1:6" x14ac:dyDescent="0.25">
      <c r="A36" s="7">
        <v>4</v>
      </c>
      <c r="B36" s="10" t="s">
        <v>74</v>
      </c>
      <c r="C36" s="10">
        <v>918</v>
      </c>
      <c r="D36" s="7"/>
      <c r="E36" s="1"/>
      <c r="F36" s="1"/>
    </row>
    <row r="37" spans="1:6" ht="30" x14ac:dyDescent="0.25">
      <c r="A37" s="27">
        <v>5</v>
      </c>
      <c r="B37" s="27" t="s">
        <v>75</v>
      </c>
      <c r="C37" s="27">
        <f>1836+3654</f>
        <v>5490</v>
      </c>
      <c r="D37" s="28"/>
      <c r="E37" s="1"/>
      <c r="F37" s="1"/>
    </row>
    <row r="38" spans="1:6" x14ac:dyDescent="0.25">
      <c r="A38" s="27"/>
      <c r="B38" s="28" t="s">
        <v>76</v>
      </c>
      <c r="C38" s="28">
        <f>SUM(C33:C37)</f>
        <v>9103.9500000000007</v>
      </c>
      <c r="D38" s="28">
        <f>C38+D31</f>
        <v>38625.630000000005</v>
      </c>
      <c r="E38" s="1"/>
      <c r="F38" s="1"/>
    </row>
    <row r="39" spans="1:6" x14ac:dyDescent="0.25">
      <c r="A39" s="7"/>
      <c r="B39" s="3" t="s">
        <v>11</v>
      </c>
      <c r="C39" s="7"/>
      <c r="D39" s="7"/>
      <c r="E39" s="1"/>
      <c r="F39" s="1"/>
    </row>
    <row r="40" spans="1:6" ht="30" x14ac:dyDescent="0.25">
      <c r="A40" s="27">
        <v>1</v>
      </c>
      <c r="B40" s="27" t="s">
        <v>46</v>
      </c>
      <c r="C40" s="27">
        <v>1223.92</v>
      </c>
      <c r="D40" s="28"/>
      <c r="E40" s="1"/>
      <c r="F40" s="1"/>
    </row>
    <row r="41" spans="1:6" ht="60" x14ac:dyDescent="0.25">
      <c r="A41" s="27">
        <v>2</v>
      </c>
      <c r="B41" s="27" t="s">
        <v>50</v>
      </c>
      <c r="C41" s="27">
        <v>935</v>
      </c>
      <c r="D41" s="28"/>
      <c r="E41" s="1"/>
      <c r="F41" s="1"/>
    </row>
    <row r="42" spans="1:6" x14ac:dyDescent="0.25">
      <c r="A42" s="27">
        <v>3</v>
      </c>
      <c r="B42" s="27" t="s">
        <v>52</v>
      </c>
      <c r="C42" s="27">
        <v>918</v>
      </c>
      <c r="D42" s="28"/>
      <c r="E42" s="1"/>
      <c r="F42" s="1"/>
    </row>
    <row r="43" spans="1:6" ht="30" x14ac:dyDescent="0.25">
      <c r="A43" s="7">
        <v>4</v>
      </c>
      <c r="B43" s="27" t="s">
        <v>82</v>
      </c>
      <c r="C43" s="49">
        <v>2754</v>
      </c>
      <c r="D43" s="7"/>
      <c r="E43" s="1"/>
      <c r="F43" s="1"/>
    </row>
    <row r="44" spans="1:6" x14ac:dyDescent="0.25">
      <c r="A44" s="27">
        <v>5</v>
      </c>
      <c r="B44" s="27" t="s">
        <v>79</v>
      </c>
      <c r="C44" s="27">
        <v>4551</v>
      </c>
      <c r="D44" s="28"/>
      <c r="E44" s="1"/>
      <c r="F44" s="1"/>
    </row>
    <row r="45" spans="1:6" x14ac:dyDescent="0.25">
      <c r="A45" s="27"/>
      <c r="B45" s="28" t="s">
        <v>80</v>
      </c>
      <c r="C45" s="28">
        <f>SUM(C40:C44)</f>
        <v>10381.92</v>
      </c>
      <c r="D45" s="28">
        <f>C45+D38</f>
        <v>49007.55</v>
      </c>
      <c r="E45" s="1"/>
      <c r="F45" s="1"/>
    </row>
    <row r="46" spans="1:6" x14ac:dyDescent="0.25">
      <c r="A46" s="7"/>
      <c r="B46" s="3" t="s">
        <v>12</v>
      </c>
      <c r="C46" s="7"/>
      <c r="D46" s="7"/>
      <c r="E46" s="1"/>
      <c r="F46" s="1"/>
    </row>
    <row r="47" spans="1:6" ht="30" x14ac:dyDescent="0.25">
      <c r="A47" s="27">
        <v>1</v>
      </c>
      <c r="B47" s="27" t="s">
        <v>46</v>
      </c>
      <c r="C47" s="27">
        <v>1223.92</v>
      </c>
      <c r="D47" s="28"/>
      <c r="E47" s="1"/>
      <c r="F47" s="1"/>
    </row>
    <row r="48" spans="1:6" ht="60" x14ac:dyDescent="0.25">
      <c r="A48" s="27">
        <v>2</v>
      </c>
      <c r="B48" s="27" t="s">
        <v>50</v>
      </c>
      <c r="C48" s="27">
        <v>935</v>
      </c>
      <c r="D48" s="28"/>
      <c r="E48" s="1"/>
      <c r="F48" s="1"/>
    </row>
    <row r="49" spans="1:6" x14ac:dyDescent="0.25">
      <c r="A49" s="27">
        <v>3</v>
      </c>
      <c r="B49" s="27" t="s">
        <v>83</v>
      </c>
      <c r="C49" s="27">
        <f>4140+2070</f>
        <v>6210</v>
      </c>
      <c r="D49" s="28"/>
      <c r="E49" s="1"/>
      <c r="F49" s="1"/>
    </row>
    <row r="50" spans="1:6" x14ac:dyDescent="0.25">
      <c r="A50" s="27"/>
      <c r="B50" s="28" t="s">
        <v>84</v>
      </c>
      <c r="C50" s="28">
        <f>SUM(C47:C49)</f>
        <v>8368.92</v>
      </c>
      <c r="D50" s="28">
        <f>C50+D45</f>
        <v>57376.47</v>
      </c>
      <c r="E50" s="1"/>
      <c r="F50" s="1"/>
    </row>
    <row r="51" spans="1:6" x14ac:dyDescent="0.25">
      <c r="A51" s="7"/>
      <c r="B51" s="3" t="s">
        <v>13</v>
      </c>
      <c r="C51" s="7"/>
      <c r="D51" s="7"/>
      <c r="E51" s="1"/>
      <c r="F51" s="1"/>
    </row>
    <row r="52" spans="1:6" ht="30" x14ac:dyDescent="0.25">
      <c r="A52" s="27">
        <v>1</v>
      </c>
      <c r="B52" s="27" t="s">
        <v>46</v>
      </c>
      <c r="C52" s="27">
        <v>1223.92</v>
      </c>
      <c r="D52" s="28"/>
      <c r="E52" s="1"/>
      <c r="F52" s="1"/>
    </row>
    <row r="53" spans="1:6" ht="60" x14ac:dyDescent="0.25">
      <c r="A53" s="27">
        <v>2</v>
      </c>
      <c r="B53" s="27" t="s">
        <v>50</v>
      </c>
      <c r="C53" s="27">
        <v>935</v>
      </c>
      <c r="D53" s="28"/>
      <c r="E53" s="1"/>
      <c r="F53" s="1"/>
    </row>
    <row r="54" spans="1:6" x14ac:dyDescent="0.25">
      <c r="A54" s="27">
        <v>3</v>
      </c>
      <c r="B54" s="27" t="s">
        <v>52</v>
      </c>
      <c r="C54" s="27">
        <v>690</v>
      </c>
      <c r="D54" s="28"/>
      <c r="E54" s="1"/>
      <c r="F54" s="1"/>
    </row>
    <row r="55" spans="1:6" x14ac:dyDescent="0.25">
      <c r="A55" s="27"/>
      <c r="B55" s="28" t="s">
        <v>88</v>
      </c>
      <c r="C55" s="28">
        <f>SUM(C52:C54)</f>
        <v>2848.92</v>
      </c>
      <c r="D55" s="28">
        <f>C55+D50</f>
        <v>60225.39</v>
      </c>
      <c r="E55" s="1"/>
      <c r="F55" s="1"/>
    </row>
    <row r="56" spans="1:6" x14ac:dyDescent="0.25">
      <c r="A56" s="7"/>
      <c r="B56" s="3" t="s">
        <v>14</v>
      </c>
      <c r="C56" s="7"/>
      <c r="D56" s="7"/>
      <c r="E56" s="1"/>
      <c r="F56" s="1"/>
    </row>
    <row r="57" spans="1:6" ht="30" x14ac:dyDescent="0.25">
      <c r="A57" s="27">
        <v>1</v>
      </c>
      <c r="B57" s="27" t="s">
        <v>46</v>
      </c>
      <c r="C57" s="27">
        <v>1223.92</v>
      </c>
      <c r="D57" s="28"/>
      <c r="E57" s="1"/>
      <c r="F57" s="1"/>
    </row>
    <row r="58" spans="1:6" ht="60" x14ac:dyDescent="0.25">
      <c r="A58" s="27">
        <v>2</v>
      </c>
      <c r="B58" s="27" t="s">
        <v>50</v>
      </c>
      <c r="C58" s="27">
        <v>935</v>
      </c>
      <c r="D58" s="28"/>
      <c r="E58" s="1"/>
      <c r="F58" s="1"/>
    </row>
    <row r="59" spans="1:6" x14ac:dyDescent="0.25">
      <c r="A59" s="27">
        <v>3</v>
      </c>
      <c r="B59" s="27" t="s">
        <v>93</v>
      </c>
      <c r="C59" s="27">
        <v>4140</v>
      </c>
      <c r="D59" s="28"/>
      <c r="E59" s="1"/>
      <c r="F59" s="1"/>
    </row>
    <row r="60" spans="1:6" x14ac:dyDescent="0.25">
      <c r="A60" s="27">
        <v>4</v>
      </c>
      <c r="B60" s="27" t="s">
        <v>94</v>
      </c>
      <c r="C60" s="27">
        <v>2070</v>
      </c>
      <c r="D60" s="28"/>
      <c r="E60" s="1"/>
      <c r="F60" s="1"/>
    </row>
    <row r="61" spans="1:6" x14ac:dyDescent="0.25">
      <c r="A61" s="27"/>
      <c r="B61" s="28" t="s">
        <v>95</v>
      </c>
      <c r="C61" s="28">
        <f>SUM(C57:C60)</f>
        <v>8368.92</v>
      </c>
      <c r="D61" s="28">
        <f>C61+D55</f>
        <v>68594.31</v>
      </c>
      <c r="E61" s="1"/>
      <c r="F61" s="1"/>
    </row>
    <row r="62" spans="1:6" x14ac:dyDescent="0.25">
      <c r="A62" s="7"/>
      <c r="B62" s="3" t="s">
        <v>15</v>
      </c>
      <c r="C62" s="7"/>
      <c r="D62" s="7"/>
      <c r="E62" s="1"/>
      <c r="F62" s="1"/>
    </row>
    <row r="63" spans="1:6" ht="30" x14ac:dyDescent="0.25">
      <c r="A63" s="27">
        <v>1</v>
      </c>
      <c r="B63" s="27" t="s">
        <v>46</v>
      </c>
      <c r="C63" s="27">
        <v>1223.92</v>
      </c>
      <c r="D63" s="28"/>
      <c r="E63" s="1"/>
      <c r="F63" s="1"/>
    </row>
    <row r="64" spans="1:6" ht="60" x14ac:dyDescent="0.25">
      <c r="A64" s="27">
        <v>2</v>
      </c>
      <c r="B64" s="27" t="s">
        <v>50</v>
      </c>
      <c r="C64" s="27">
        <v>935</v>
      </c>
      <c r="D64" s="28"/>
      <c r="E64" s="1"/>
      <c r="F64" s="1"/>
    </row>
    <row r="65" spans="1:6" x14ac:dyDescent="0.25">
      <c r="A65" s="27">
        <v>3</v>
      </c>
      <c r="B65" s="27" t="s">
        <v>99</v>
      </c>
      <c r="C65" s="27">
        <v>4140</v>
      </c>
      <c r="D65" s="28"/>
      <c r="E65" s="1"/>
      <c r="F65" s="1"/>
    </row>
    <row r="66" spans="1:6" ht="30" x14ac:dyDescent="0.25">
      <c r="A66" s="27">
        <v>4</v>
      </c>
      <c r="B66" s="27" t="s">
        <v>100</v>
      </c>
      <c r="C66" s="27">
        <v>3064.92</v>
      </c>
      <c r="D66" s="28"/>
      <c r="E66" s="1"/>
      <c r="F66" s="1"/>
    </row>
    <row r="67" spans="1:6" x14ac:dyDescent="0.25">
      <c r="A67" s="27"/>
      <c r="B67" s="28" t="s">
        <v>101</v>
      </c>
      <c r="C67" s="28">
        <f>SUM(C63:C66)</f>
        <v>9363.84</v>
      </c>
      <c r="D67" s="28">
        <f>C67+D61</f>
        <v>77958.149999999994</v>
      </c>
      <c r="E67" s="1"/>
      <c r="F67" s="1"/>
    </row>
    <row r="68" spans="1:6" x14ac:dyDescent="0.25">
      <c r="A68" s="7"/>
      <c r="B68" s="3" t="s">
        <v>16</v>
      </c>
      <c r="C68" s="7"/>
      <c r="D68" s="7"/>
      <c r="E68" s="1"/>
      <c r="F68" s="1"/>
    </row>
    <row r="69" spans="1:6" ht="30" x14ac:dyDescent="0.25">
      <c r="A69" s="27">
        <v>1</v>
      </c>
      <c r="B69" s="27" t="s">
        <v>46</v>
      </c>
      <c r="C69" s="27">
        <v>1223.92</v>
      </c>
      <c r="D69" s="28"/>
      <c r="E69" s="1"/>
      <c r="F69" s="1"/>
    </row>
    <row r="70" spans="1:6" ht="60" x14ac:dyDescent="0.25">
      <c r="A70" s="27">
        <v>2</v>
      </c>
      <c r="B70" s="27" t="s">
        <v>50</v>
      </c>
      <c r="C70" s="27">
        <v>935</v>
      </c>
      <c r="D70" s="28"/>
      <c r="E70" s="1"/>
      <c r="F70" s="1"/>
    </row>
    <row r="71" spans="1:6" x14ac:dyDescent="0.25">
      <c r="A71" s="27">
        <v>3</v>
      </c>
      <c r="B71" s="27" t="s">
        <v>52</v>
      </c>
      <c r="C71" s="27">
        <f>1380+690</f>
        <v>2070</v>
      </c>
      <c r="D71" s="28"/>
      <c r="E71" s="1"/>
      <c r="F71" s="1"/>
    </row>
    <row r="72" spans="1:6" x14ac:dyDescent="0.25">
      <c r="A72" s="27">
        <v>4</v>
      </c>
      <c r="B72" s="27" t="s">
        <v>104</v>
      </c>
      <c r="C72" s="27">
        <v>2760</v>
      </c>
      <c r="D72" s="28"/>
      <c r="E72" s="1"/>
      <c r="F72" s="1"/>
    </row>
    <row r="73" spans="1:6" x14ac:dyDescent="0.25">
      <c r="A73" s="27">
        <v>5</v>
      </c>
      <c r="B73" s="27" t="s">
        <v>105</v>
      </c>
      <c r="C73" s="27">
        <v>1380</v>
      </c>
      <c r="D73" s="28"/>
      <c r="E73" s="1"/>
      <c r="F73" s="1"/>
    </row>
    <row r="74" spans="1:6" x14ac:dyDescent="0.25">
      <c r="A74" s="27"/>
      <c r="B74" s="28" t="s">
        <v>106</v>
      </c>
      <c r="C74" s="28">
        <f>SUM(C69:C73)</f>
        <v>8368.92</v>
      </c>
      <c r="D74" s="28">
        <f>C74+D67</f>
        <v>86327.069999999992</v>
      </c>
      <c r="E74" s="1"/>
      <c r="F74" s="1"/>
    </row>
    <row r="75" spans="1:6" x14ac:dyDescent="0.25">
      <c r="A75" s="7"/>
      <c r="B75" s="3" t="s">
        <v>17</v>
      </c>
      <c r="C75" s="7"/>
      <c r="D75" s="7"/>
      <c r="E75" s="1"/>
      <c r="F75" s="1"/>
    </row>
    <row r="76" spans="1:6" ht="30" x14ac:dyDescent="0.25">
      <c r="A76" s="27">
        <v>1</v>
      </c>
      <c r="B76" s="27" t="s">
        <v>46</v>
      </c>
      <c r="C76" s="27">
        <v>1223.92</v>
      </c>
      <c r="D76" s="28"/>
      <c r="E76" s="1"/>
      <c r="F76" s="1"/>
    </row>
    <row r="77" spans="1:6" ht="60" x14ac:dyDescent="0.25">
      <c r="A77" s="27">
        <v>2</v>
      </c>
      <c r="B77" s="27" t="s">
        <v>50</v>
      </c>
      <c r="C77" s="27">
        <v>935</v>
      </c>
      <c r="D77" s="28"/>
      <c r="E77" s="1"/>
      <c r="F77" s="1"/>
    </row>
    <row r="78" spans="1:6" ht="30" x14ac:dyDescent="0.25">
      <c r="A78" s="27">
        <v>3</v>
      </c>
      <c r="B78" s="27" t="s">
        <v>109</v>
      </c>
      <c r="C78" s="27">
        <v>930</v>
      </c>
      <c r="D78" s="28"/>
      <c r="E78" s="1"/>
      <c r="F78" s="1"/>
    </row>
    <row r="79" spans="1:6" x14ac:dyDescent="0.25">
      <c r="A79" s="27"/>
      <c r="B79" s="28" t="s">
        <v>110</v>
      </c>
      <c r="C79" s="28">
        <f>SUM(C76:C78)</f>
        <v>3088.92</v>
      </c>
      <c r="D79" s="28">
        <f>C79+D74</f>
        <v>89415.989999999991</v>
      </c>
      <c r="E79" s="1"/>
      <c r="F79" s="1"/>
    </row>
    <row r="80" spans="1:6" x14ac:dyDescent="0.25">
      <c r="A80" s="27"/>
      <c r="B80" s="27"/>
      <c r="C80" s="27"/>
      <c r="D80" s="27"/>
      <c r="E80" s="1"/>
      <c r="F80" s="1"/>
    </row>
    <row r="81" spans="1:6" x14ac:dyDescent="0.25">
      <c r="A81" s="27"/>
      <c r="B81" s="27"/>
      <c r="C81" s="27"/>
      <c r="D81" s="27"/>
      <c r="E81" s="1"/>
      <c r="F81" s="1"/>
    </row>
    <row r="82" spans="1:6" x14ac:dyDescent="0.25">
      <c r="A82" s="27"/>
      <c r="B82" s="28"/>
      <c r="C82" s="28"/>
      <c r="D82" s="28"/>
      <c r="E82" s="1"/>
      <c r="F82" s="1"/>
    </row>
    <row r="83" spans="1:6" x14ac:dyDescent="0.25">
      <c r="A83" s="27"/>
      <c r="B83" s="30"/>
      <c r="C83" s="28"/>
      <c r="D83" s="28"/>
      <c r="E83" s="1"/>
      <c r="F83" s="1"/>
    </row>
    <row r="84" spans="1:6" x14ac:dyDescent="0.25">
      <c r="A84" s="27"/>
      <c r="B84" s="27"/>
      <c r="C84" s="27"/>
      <c r="D84" s="27"/>
      <c r="E84" s="1"/>
      <c r="F84" s="1"/>
    </row>
    <row r="85" spans="1:6" x14ac:dyDescent="0.25">
      <c r="A85" s="27"/>
      <c r="B85" s="27"/>
      <c r="C85" s="27"/>
      <c r="D85" s="28"/>
      <c r="E85" s="1"/>
      <c r="F85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workbookViewId="0">
      <selection activeCell="D15" sqref="D15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2" t="s">
        <v>55</v>
      </c>
      <c r="C1" s="52"/>
      <c r="D1" s="52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1" t="s">
        <v>8</v>
      </c>
      <c r="C3" s="51"/>
      <c r="D3" s="5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3"/>
      <c r="B5" s="3" t="s">
        <v>2</v>
      </c>
      <c r="C5" s="7"/>
      <c r="D5" s="7"/>
      <c r="E5" s="1"/>
      <c r="F5" s="1"/>
      <c r="G5" s="1"/>
      <c r="H5" s="1"/>
    </row>
    <row r="6" spans="1:8" s="1" customFormat="1" x14ac:dyDescent="0.25">
      <c r="A6" s="27">
        <v>1</v>
      </c>
      <c r="B6" s="27" t="s">
        <v>59</v>
      </c>
      <c r="C6" s="27">
        <v>1836</v>
      </c>
      <c r="D6" s="28"/>
    </row>
    <row r="7" spans="1:8" s="1" customFormat="1" x14ac:dyDescent="0.25">
      <c r="A7" s="27">
        <v>2</v>
      </c>
      <c r="B7" s="27" t="s">
        <v>60</v>
      </c>
      <c r="C7" s="27">
        <v>2065.5</v>
      </c>
      <c r="D7" s="27"/>
    </row>
    <row r="8" spans="1:8" s="1" customFormat="1" ht="15" customHeight="1" x14ac:dyDescent="0.25">
      <c r="A8" s="27"/>
      <c r="B8" s="28" t="s">
        <v>51</v>
      </c>
      <c r="C8" s="28">
        <f>SUM(C6:C7)</f>
        <v>3901.5</v>
      </c>
      <c r="D8" s="28">
        <f>C8</f>
        <v>3901.5</v>
      </c>
    </row>
    <row r="9" spans="1:8" s="4" customFormat="1" x14ac:dyDescent="0.25">
      <c r="A9" s="27"/>
      <c r="B9" s="28" t="s">
        <v>9</v>
      </c>
      <c r="C9" s="27"/>
      <c r="D9" s="28"/>
    </row>
    <row r="10" spans="1:8" s="4" customFormat="1" ht="30" x14ac:dyDescent="0.25">
      <c r="A10" s="27">
        <v>1</v>
      </c>
      <c r="B10" s="27" t="s">
        <v>72</v>
      </c>
      <c r="C10" s="27">
        <v>918</v>
      </c>
      <c r="D10" s="28">
        <f>C10+D8</f>
        <v>4819.5</v>
      </c>
    </row>
    <row r="11" spans="1:8" s="1" customFormat="1" x14ac:dyDescent="0.25">
      <c r="A11" s="27"/>
      <c r="B11" s="28" t="s">
        <v>12</v>
      </c>
      <c r="C11" s="27"/>
      <c r="D11" s="28"/>
    </row>
    <row r="12" spans="1:8" s="1" customFormat="1" x14ac:dyDescent="0.25">
      <c r="A12" s="27">
        <v>1</v>
      </c>
      <c r="B12" s="27" t="s">
        <v>85</v>
      </c>
      <c r="C12" s="28">
        <v>1380</v>
      </c>
      <c r="D12" s="28">
        <f>C12+D10</f>
        <v>6199.5</v>
      </c>
    </row>
    <row r="13" spans="1:8" s="4" customFormat="1" x14ac:dyDescent="0.25">
      <c r="A13" s="27"/>
      <c r="B13" s="28" t="s">
        <v>16</v>
      </c>
      <c r="C13" s="28"/>
      <c r="D13" s="28"/>
    </row>
    <row r="14" spans="1:8" s="4" customFormat="1" x14ac:dyDescent="0.25">
      <c r="A14" s="27">
        <v>1</v>
      </c>
      <c r="B14" s="27" t="s">
        <v>107</v>
      </c>
      <c r="C14" s="27">
        <v>1380</v>
      </c>
      <c r="D14" s="28">
        <f>C14+D12</f>
        <v>7579.5</v>
      </c>
    </row>
    <row r="15" spans="1:8" s="4" customFormat="1" x14ac:dyDescent="0.25">
      <c r="A15" s="27"/>
      <c r="B15" s="28"/>
      <c r="C15" s="27"/>
      <c r="D15" s="28"/>
    </row>
    <row r="16" spans="1:8" s="1" customFormat="1" x14ac:dyDescent="0.25">
      <c r="A16" s="27"/>
      <c r="B16" s="27"/>
      <c r="C16" s="27"/>
      <c r="D16" s="28"/>
    </row>
    <row r="17" spans="1:4" s="1" customFormat="1" x14ac:dyDescent="0.25">
      <c r="A17" s="27"/>
      <c r="B17" s="27"/>
      <c r="C17" s="27"/>
      <c r="D17" s="28"/>
    </row>
    <row r="18" spans="1:4" s="1" customFormat="1" x14ac:dyDescent="0.25">
      <c r="A18" s="27"/>
      <c r="B18" s="28"/>
      <c r="C18" s="28"/>
      <c r="D18" s="28"/>
    </row>
    <row r="19" spans="1:4" s="1" customFormat="1" x14ac:dyDescent="0.25">
      <c r="A19" s="27"/>
      <c r="B19" s="28"/>
      <c r="C19" s="28"/>
      <c r="D19" s="28"/>
    </row>
    <row r="20" spans="1:4" s="4" customFormat="1" x14ac:dyDescent="0.25">
      <c r="A20" s="27"/>
      <c r="B20" s="27"/>
      <c r="C20" s="27"/>
      <c r="D20" s="28"/>
    </row>
    <row r="21" spans="1:4" s="1" customFormat="1" x14ac:dyDescent="0.25">
      <c r="A21" s="27"/>
      <c r="B21" s="27"/>
      <c r="C21" s="28"/>
      <c r="D21" s="28"/>
    </row>
    <row r="22" spans="1:4" s="1" customFormat="1" x14ac:dyDescent="0.25">
      <c r="A22" s="27"/>
      <c r="B22" s="27"/>
      <c r="C22" s="27"/>
      <c r="D22" s="28"/>
    </row>
    <row r="23" spans="1:4" s="1" customFormat="1" x14ac:dyDescent="0.25">
      <c r="A23" s="27"/>
      <c r="B23" s="27"/>
      <c r="C23" s="27"/>
      <c r="D23" s="28"/>
    </row>
    <row r="24" spans="1:4" s="1" customFormat="1" x14ac:dyDescent="0.25">
      <c r="A24" s="27"/>
      <c r="B24" s="28"/>
      <c r="C24" s="27"/>
      <c r="D24" s="28"/>
    </row>
    <row r="25" spans="1:4" s="1" customFormat="1" ht="15.75" customHeight="1" x14ac:dyDescent="0.25">
      <c r="A25" s="27"/>
      <c r="B25" s="27"/>
      <c r="C25" s="27"/>
      <c r="D25" s="27"/>
    </row>
    <row r="26" spans="1:4" s="1" customFormat="1" x14ac:dyDescent="0.25">
      <c r="A26" s="27"/>
      <c r="B26" s="27"/>
      <c r="C26" s="27"/>
      <c r="D26" s="28"/>
    </row>
    <row r="27" spans="1:4" s="1" customFormat="1" x14ac:dyDescent="0.25">
      <c r="A27" s="27"/>
      <c r="B27" s="27"/>
      <c r="C27" s="27"/>
      <c r="D27" s="28"/>
    </row>
    <row r="28" spans="1:4" x14ac:dyDescent="0.25">
      <c r="A28" s="29"/>
      <c r="B28" s="27"/>
      <c r="C28" s="29"/>
      <c r="D28" s="29"/>
    </row>
    <row r="29" spans="1:4" x14ac:dyDescent="0.25">
      <c r="A29" s="29"/>
      <c r="B29" s="27"/>
      <c r="C29" s="29"/>
      <c r="D29" s="29"/>
    </row>
    <row r="30" spans="1:4" x14ac:dyDescent="0.25">
      <c r="A30" s="29"/>
      <c r="B30" s="27"/>
      <c r="C30" s="29"/>
      <c r="D30" s="29"/>
    </row>
    <row r="31" spans="1:4" x14ac:dyDescent="0.25">
      <c r="A31" s="29"/>
      <c r="B31" s="27"/>
      <c r="C31" s="29"/>
      <c r="D31" s="29"/>
    </row>
    <row r="32" spans="1:4" x14ac:dyDescent="0.25">
      <c r="A32" s="29"/>
      <c r="B32" s="28"/>
      <c r="C32" s="31"/>
      <c r="D32" s="31"/>
    </row>
    <row r="33" spans="1:4" x14ac:dyDescent="0.25">
      <c r="A33" s="29"/>
      <c r="B33" s="28"/>
      <c r="C33" s="29"/>
      <c r="D33" s="29"/>
    </row>
    <row r="34" spans="1:4" x14ac:dyDescent="0.25">
      <c r="A34" s="29"/>
      <c r="B34" s="27"/>
      <c r="C34" s="29"/>
      <c r="D34" s="29"/>
    </row>
    <row r="35" spans="1:4" x14ac:dyDescent="0.25">
      <c r="A35" s="29"/>
      <c r="B35" s="28"/>
      <c r="C35" s="31"/>
      <c r="D35" s="31"/>
    </row>
    <row r="36" spans="1:4" x14ac:dyDescent="0.25">
      <c r="A36" s="32"/>
      <c r="B36" s="32"/>
      <c r="C36" s="32"/>
      <c r="D36" s="3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7"/>
  <sheetViews>
    <sheetView workbookViewId="0">
      <selection activeCell="D23" sqref="D23"/>
    </sheetView>
  </sheetViews>
  <sheetFormatPr defaultRowHeight="15" x14ac:dyDescent="0.25"/>
  <cols>
    <col min="1" max="1" width="4.28515625" customWidth="1"/>
    <col min="2" max="2" width="46" customWidth="1"/>
    <col min="4" max="4" width="11" customWidth="1"/>
  </cols>
  <sheetData>
    <row r="1" spans="1:4" ht="15.75" x14ac:dyDescent="0.25">
      <c r="A1" s="1"/>
      <c r="B1" s="52" t="s">
        <v>55</v>
      </c>
      <c r="C1" s="52"/>
      <c r="D1" s="52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51" t="s">
        <v>32</v>
      </c>
      <c r="C3" s="51"/>
      <c r="D3" s="51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3" t="s">
        <v>2</v>
      </c>
      <c r="C5" s="7"/>
      <c r="D5" s="7"/>
    </row>
    <row r="6" spans="1:4" ht="30" x14ac:dyDescent="0.25">
      <c r="A6" s="27">
        <v>1</v>
      </c>
      <c r="B6" s="27" t="s">
        <v>61</v>
      </c>
      <c r="C6" s="27">
        <v>1456</v>
      </c>
      <c r="D6" s="28">
        <f>C6</f>
        <v>1456</v>
      </c>
    </row>
    <row r="7" spans="1:4" x14ac:dyDescent="0.25">
      <c r="A7" s="27"/>
      <c r="B7" s="28" t="s">
        <v>7</v>
      </c>
      <c r="C7" s="27"/>
      <c r="D7" s="28"/>
    </row>
    <row r="8" spans="1:4" x14ac:dyDescent="0.25">
      <c r="A8" s="27">
        <v>1</v>
      </c>
      <c r="B8" s="27" t="s">
        <v>65</v>
      </c>
      <c r="C8" s="27">
        <v>1779</v>
      </c>
      <c r="D8" s="28">
        <f>C8+D6</f>
        <v>3235</v>
      </c>
    </row>
    <row r="9" spans="1:4" x14ac:dyDescent="0.25">
      <c r="A9" s="27"/>
      <c r="B9" s="28" t="s">
        <v>3</v>
      </c>
      <c r="C9" s="28"/>
      <c r="D9" s="28"/>
    </row>
    <row r="10" spans="1:4" x14ac:dyDescent="0.25">
      <c r="A10" s="27">
        <v>1</v>
      </c>
      <c r="B10" s="27" t="s">
        <v>68</v>
      </c>
      <c r="C10" s="27">
        <v>7893</v>
      </c>
      <c r="D10" s="28">
        <f>C10+D8</f>
        <v>11128</v>
      </c>
    </row>
    <row r="11" spans="1:4" x14ac:dyDescent="0.25">
      <c r="A11" s="27"/>
      <c r="B11" s="28" t="s">
        <v>9</v>
      </c>
      <c r="C11" s="27"/>
      <c r="D11" s="28"/>
    </row>
    <row r="12" spans="1:4" ht="30" x14ac:dyDescent="0.25">
      <c r="A12" s="27">
        <v>1</v>
      </c>
      <c r="B12" s="27" t="s">
        <v>73</v>
      </c>
      <c r="C12" s="28">
        <v>1372.3</v>
      </c>
      <c r="D12" s="28">
        <f>C12+D10</f>
        <v>12500.3</v>
      </c>
    </row>
    <row r="13" spans="1:4" x14ac:dyDescent="0.25">
      <c r="A13" s="27"/>
      <c r="B13" s="28" t="s">
        <v>10</v>
      </c>
      <c r="C13" s="27"/>
      <c r="D13" s="28"/>
    </row>
    <row r="14" spans="1:4" x14ac:dyDescent="0.25">
      <c r="A14" s="27">
        <v>1</v>
      </c>
      <c r="B14" s="27" t="s">
        <v>77</v>
      </c>
      <c r="C14" s="27">
        <v>918</v>
      </c>
      <c r="D14" s="28">
        <f>C14+D12</f>
        <v>13418.3</v>
      </c>
    </row>
    <row r="15" spans="1:4" x14ac:dyDescent="0.25">
      <c r="A15" s="27"/>
      <c r="B15" s="28" t="s">
        <v>13</v>
      </c>
      <c r="C15" s="27"/>
      <c r="D15" s="28"/>
    </row>
    <row r="16" spans="1:4" ht="30" x14ac:dyDescent="0.25">
      <c r="A16" s="27">
        <v>1</v>
      </c>
      <c r="B16" s="27" t="s">
        <v>61</v>
      </c>
      <c r="C16" s="28">
        <v>2168.6</v>
      </c>
      <c r="D16" s="28">
        <f>C16+D14</f>
        <v>15586.9</v>
      </c>
    </row>
    <row r="17" spans="1:4" x14ac:dyDescent="0.25">
      <c r="A17" s="27"/>
      <c r="B17" s="28" t="s">
        <v>14</v>
      </c>
      <c r="C17" s="27"/>
      <c r="D17" s="28"/>
    </row>
    <row r="18" spans="1:4" ht="30" x14ac:dyDescent="0.25">
      <c r="A18" s="27">
        <v>1</v>
      </c>
      <c r="B18" s="27" t="s">
        <v>96</v>
      </c>
      <c r="C18" s="27">
        <v>2601.1999999999998</v>
      </c>
      <c r="D18" s="28">
        <f>C18+D16</f>
        <v>18188.099999999999</v>
      </c>
    </row>
    <row r="19" spans="1:4" x14ac:dyDescent="0.25">
      <c r="A19" s="27"/>
      <c r="B19" s="28" t="s">
        <v>15</v>
      </c>
      <c r="C19" s="27"/>
      <c r="D19" s="28"/>
    </row>
    <row r="20" spans="1:4" x14ac:dyDescent="0.25">
      <c r="A20" s="29">
        <v>1</v>
      </c>
      <c r="B20" s="27" t="s">
        <v>102</v>
      </c>
      <c r="C20" s="27">
        <v>11193</v>
      </c>
      <c r="D20" s="28"/>
    </row>
    <row r="21" spans="1:4" ht="30" x14ac:dyDescent="0.25">
      <c r="A21" s="29">
        <v>2</v>
      </c>
      <c r="B21" s="27" t="s">
        <v>103</v>
      </c>
      <c r="C21" s="27">
        <v>1443</v>
      </c>
      <c r="D21" s="28"/>
    </row>
    <row r="22" spans="1:4" x14ac:dyDescent="0.25">
      <c r="A22" s="29"/>
      <c r="B22" s="28" t="s">
        <v>101</v>
      </c>
      <c r="C22" s="28">
        <f>SUM(C20:C21)</f>
        <v>12636</v>
      </c>
      <c r="D22" s="28">
        <f>C22+D18</f>
        <v>30824.1</v>
      </c>
    </row>
    <row r="23" spans="1:4" x14ac:dyDescent="0.25">
      <c r="A23" s="29"/>
      <c r="B23" s="28"/>
      <c r="C23" s="27"/>
      <c r="D23" s="28"/>
    </row>
    <row r="24" spans="1:4" x14ac:dyDescent="0.25">
      <c r="A24" s="29"/>
      <c r="B24" s="27"/>
      <c r="C24" s="27"/>
      <c r="D24" s="28"/>
    </row>
    <row r="25" spans="1:4" x14ac:dyDescent="0.25">
      <c r="A25" s="27"/>
      <c r="B25" s="27"/>
      <c r="C25" s="27"/>
      <c r="D25" s="28"/>
    </row>
    <row r="26" spans="1:4" x14ac:dyDescent="0.25">
      <c r="A26" s="27"/>
      <c r="B26" s="28"/>
      <c r="C26" s="28"/>
      <c r="D26" s="28"/>
    </row>
    <row r="27" spans="1:4" x14ac:dyDescent="0.25">
      <c r="A27" s="27"/>
      <c r="B27" s="28"/>
      <c r="C27" s="27"/>
      <c r="D27" s="28"/>
    </row>
    <row r="28" spans="1:4" x14ac:dyDescent="0.25">
      <c r="A28" s="27"/>
      <c r="B28" s="27"/>
      <c r="C28" s="27"/>
      <c r="D28" s="28"/>
    </row>
    <row r="29" spans="1:4" x14ac:dyDescent="0.25">
      <c r="A29" s="27"/>
      <c r="B29" s="27"/>
      <c r="C29" s="27"/>
      <c r="D29" s="28"/>
    </row>
    <row r="30" spans="1:4" x14ac:dyDescent="0.25">
      <c r="A30" s="29"/>
      <c r="B30" s="28"/>
      <c r="C30" s="28"/>
      <c r="D30" s="28"/>
    </row>
    <row r="31" spans="1:4" x14ac:dyDescent="0.25">
      <c r="A31" s="29"/>
      <c r="B31" s="27"/>
      <c r="C31" s="27"/>
      <c r="D31" s="28"/>
    </row>
    <row r="32" spans="1:4" x14ac:dyDescent="0.25">
      <c r="A32" s="12"/>
      <c r="B32" s="3"/>
      <c r="C32" s="10"/>
      <c r="D32" s="3"/>
    </row>
    <row r="33" spans="1:4" x14ac:dyDescent="0.25">
      <c r="A33" s="12"/>
      <c r="B33" s="3"/>
      <c r="C33" s="10"/>
      <c r="D33" s="3"/>
    </row>
    <row r="34" spans="1:4" x14ac:dyDescent="0.25">
      <c r="A34" s="29"/>
      <c r="B34" s="27"/>
      <c r="C34" s="27"/>
      <c r="D34" s="28"/>
    </row>
    <row r="35" spans="1:4" x14ac:dyDescent="0.25">
      <c r="A35" s="29"/>
      <c r="B35" s="27"/>
      <c r="C35" s="27"/>
      <c r="D35" s="28"/>
    </row>
    <row r="36" spans="1:4" x14ac:dyDescent="0.25">
      <c r="A36" s="29"/>
      <c r="B36" s="27"/>
      <c r="C36" s="27"/>
      <c r="D36" s="28"/>
    </row>
    <row r="37" spans="1:4" x14ac:dyDescent="0.25">
      <c r="A37" s="29"/>
      <c r="B37" s="27"/>
      <c r="C37" s="27"/>
      <c r="D37" s="28"/>
    </row>
    <row r="38" spans="1:4" x14ac:dyDescent="0.25">
      <c r="A38" s="29"/>
      <c r="B38" s="28"/>
      <c r="C38" s="27"/>
      <c r="D38" s="28"/>
    </row>
    <row r="39" spans="1:4" x14ac:dyDescent="0.25">
      <c r="A39" s="29"/>
      <c r="B39" s="27"/>
      <c r="C39" s="27"/>
      <c r="D39" s="28"/>
    </row>
    <row r="40" spans="1:4" x14ac:dyDescent="0.25">
      <c r="A40" s="29"/>
      <c r="B40" s="27"/>
      <c r="C40" s="27"/>
      <c r="D40" s="28"/>
    </row>
    <row r="41" spans="1:4" x14ac:dyDescent="0.25">
      <c r="A41" s="29"/>
      <c r="B41" s="28"/>
      <c r="C41" s="27"/>
      <c r="D41" s="28"/>
    </row>
    <row r="42" spans="1:4" x14ac:dyDescent="0.25">
      <c r="A42" s="29"/>
      <c r="B42" s="28"/>
      <c r="C42" s="27"/>
      <c r="D42" s="28"/>
    </row>
    <row r="43" spans="1:4" x14ac:dyDescent="0.25">
      <c r="A43" s="12"/>
      <c r="B43" s="3"/>
      <c r="C43" s="10"/>
      <c r="D43" s="3"/>
    </row>
    <row r="44" spans="1:4" x14ac:dyDescent="0.25">
      <c r="A44" s="12"/>
      <c r="B44" s="10"/>
      <c r="C44" s="10"/>
      <c r="D44" s="3"/>
    </row>
    <row r="45" spans="1:4" x14ac:dyDescent="0.25">
      <c r="A45" s="12"/>
      <c r="B45" s="10"/>
      <c r="C45" s="12"/>
      <c r="D45" s="12"/>
    </row>
    <row r="46" spans="1:4" x14ac:dyDescent="0.25">
      <c r="A46" s="12"/>
      <c r="B46" s="10"/>
      <c r="C46" s="10"/>
      <c r="D46" s="11"/>
    </row>
    <row r="47" spans="1:4" x14ac:dyDescent="0.25">
      <c r="A47" s="12"/>
      <c r="B47" s="3"/>
      <c r="C47" s="12"/>
      <c r="D47" s="1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workbookViewId="0">
      <selection activeCell="D17" sqref="D1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2" t="s">
        <v>55</v>
      </c>
      <c r="C1" s="52"/>
      <c r="D1" s="52"/>
      <c r="E1" s="6"/>
      <c r="F1" s="6"/>
      <c r="G1" s="6"/>
      <c r="H1" s="6"/>
    </row>
    <row r="2" spans="1:8" ht="21.6" customHeight="1" x14ac:dyDescent="0.25">
      <c r="A2" s="1"/>
      <c r="B2" s="53" t="s">
        <v>33</v>
      </c>
      <c r="C2" s="53"/>
      <c r="D2" s="53"/>
      <c r="E2" s="1"/>
      <c r="F2" s="1"/>
      <c r="G2" s="1"/>
      <c r="H2" s="1"/>
    </row>
    <row r="3" spans="1:8" ht="17.25" customHeight="1" x14ac:dyDescent="0.25">
      <c r="A3" s="1"/>
      <c r="B3" s="52" t="s">
        <v>5</v>
      </c>
      <c r="C3" s="52"/>
      <c r="D3" s="52"/>
      <c r="E3" s="1"/>
      <c r="F3" s="1"/>
      <c r="G3" s="1"/>
      <c r="H3" s="1"/>
    </row>
    <row r="4" spans="1:8" ht="30" x14ac:dyDescent="0.25">
      <c r="A4" s="10"/>
      <c r="B4" s="24" t="s">
        <v>0</v>
      </c>
      <c r="C4" s="10" t="s">
        <v>1</v>
      </c>
      <c r="D4" s="10" t="s">
        <v>28</v>
      </c>
      <c r="E4" s="1"/>
      <c r="F4" s="1"/>
      <c r="G4" s="1"/>
      <c r="H4" s="1"/>
    </row>
    <row r="5" spans="1:8" x14ac:dyDescent="0.25">
      <c r="A5" s="27"/>
      <c r="B5" s="28" t="s">
        <v>12</v>
      </c>
      <c r="C5" s="27"/>
      <c r="D5" s="28"/>
      <c r="E5" s="1"/>
      <c r="F5" s="1"/>
      <c r="G5" s="1"/>
      <c r="H5" s="1"/>
    </row>
    <row r="6" spans="1:8" x14ac:dyDescent="0.25">
      <c r="A6" s="27">
        <v>1</v>
      </c>
      <c r="B6" s="27" t="s">
        <v>87</v>
      </c>
      <c r="C6" s="28">
        <v>11931.2</v>
      </c>
      <c r="D6" s="28">
        <f>C6</f>
        <v>11931.2</v>
      </c>
      <c r="E6" s="1"/>
      <c r="F6" s="1"/>
      <c r="G6" s="1"/>
      <c r="H6" s="1"/>
    </row>
    <row r="7" spans="1:8" x14ac:dyDescent="0.25">
      <c r="A7" s="27"/>
      <c r="B7" s="28" t="s">
        <v>13</v>
      </c>
      <c r="C7" s="27"/>
      <c r="D7" s="28"/>
    </row>
    <row r="8" spans="1:8" x14ac:dyDescent="0.25">
      <c r="A8" s="27">
        <v>1</v>
      </c>
      <c r="B8" s="27" t="s">
        <v>89</v>
      </c>
      <c r="C8" s="27">
        <v>4545.5</v>
      </c>
      <c r="D8" s="31"/>
    </row>
    <row r="9" spans="1:8" ht="30" x14ac:dyDescent="0.25">
      <c r="A9" s="27">
        <v>2</v>
      </c>
      <c r="B9" s="27" t="s">
        <v>90</v>
      </c>
      <c r="C9" s="27">
        <v>10506</v>
      </c>
      <c r="D9" s="46"/>
    </row>
    <row r="10" spans="1:8" ht="30" x14ac:dyDescent="0.25">
      <c r="A10" s="38">
        <v>3</v>
      </c>
      <c r="B10" s="45" t="s">
        <v>91</v>
      </c>
      <c r="C10" s="29">
        <v>10506</v>
      </c>
      <c r="D10" s="31"/>
    </row>
    <row r="11" spans="1:8" x14ac:dyDescent="0.25">
      <c r="A11" s="39">
        <v>4</v>
      </c>
      <c r="B11" s="50" t="s">
        <v>92</v>
      </c>
      <c r="C11" s="41">
        <v>15027.6</v>
      </c>
      <c r="D11" s="42"/>
    </row>
    <row r="12" spans="1:8" x14ac:dyDescent="0.25">
      <c r="A12" s="29"/>
      <c r="B12" s="28" t="s">
        <v>88</v>
      </c>
      <c r="C12" s="31">
        <f>SUM(C8:C11)</f>
        <v>40585.1</v>
      </c>
      <c r="D12" s="31">
        <f>C12+D6</f>
        <v>52516.3</v>
      </c>
    </row>
    <row r="13" spans="1:8" x14ac:dyDescent="0.25">
      <c r="A13" s="29"/>
      <c r="B13" s="31" t="s">
        <v>14</v>
      </c>
      <c r="C13" s="29"/>
      <c r="D13" s="29"/>
    </row>
    <row r="14" spans="1:8" x14ac:dyDescent="0.25">
      <c r="A14" s="29">
        <v>1</v>
      </c>
      <c r="B14" s="27" t="s">
        <v>97</v>
      </c>
      <c r="C14" s="29">
        <v>14455.95</v>
      </c>
      <c r="D14" s="31">
        <f>C14+D12</f>
        <v>66972.25</v>
      </c>
    </row>
    <row r="15" spans="1:8" x14ac:dyDescent="0.25">
      <c r="A15" s="29"/>
      <c r="B15" s="31" t="s">
        <v>16</v>
      </c>
      <c r="C15" s="31"/>
      <c r="D15" s="31"/>
    </row>
    <row r="16" spans="1:8" ht="30" x14ac:dyDescent="0.25">
      <c r="A16" s="29">
        <v>1</v>
      </c>
      <c r="B16" s="27" t="s">
        <v>108</v>
      </c>
      <c r="C16" s="29">
        <v>153825</v>
      </c>
      <c r="D16" s="31">
        <f>C16+D14</f>
        <v>220797.25</v>
      </c>
    </row>
    <row r="17" spans="1:4" x14ac:dyDescent="0.25">
      <c r="A17" s="29"/>
      <c r="B17" s="29"/>
      <c r="C17" s="29"/>
      <c r="D17" s="29"/>
    </row>
    <row r="18" spans="1:4" x14ac:dyDescent="0.25">
      <c r="A18" s="29"/>
      <c r="B18" s="31"/>
      <c r="C18" s="31"/>
      <c r="D18" s="31"/>
    </row>
    <row r="19" spans="1:4" x14ac:dyDescent="0.25">
      <c r="A19" s="29"/>
      <c r="B19" s="29"/>
      <c r="C19" s="29"/>
      <c r="D19" s="31"/>
    </row>
    <row r="20" spans="1:4" x14ac:dyDescent="0.25">
      <c r="A20" s="29"/>
      <c r="B20" s="28"/>
      <c r="C20" s="29"/>
      <c r="D20" s="29"/>
    </row>
    <row r="21" spans="1:4" x14ac:dyDescent="0.25">
      <c r="A21" s="29"/>
      <c r="B21" s="27"/>
      <c r="C21" s="29"/>
      <c r="D21" s="31"/>
    </row>
    <row r="22" spans="1:4" x14ac:dyDescent="0.25">
      <c r="A22" s="29"/>
      <c r="B22" s="31"/>
      <c r="C22" s="31"/>
      <c r="D22" s="31"/>
    </row>
    <row r="23" spans="1:4" x14ac:dyDescent="0.25">
      <c r="A23" s="29"/>
      <c r="B23" s="31"/>
      <c r="C23" s="29"/>
      <c r="D23" s="29"/>
    </row>
    <row r="24" spans="1:4" x14ac:dyDescent="0.25">
      <c r="A24" s="29"/>
      <c r="B24" s="27"/>
      <c r="C24" s="29"/>
      <c r="D24" s="29"/>
    </row>
    <row r="25" spans="1:4" x14ac:dyDescent="0.25">
      <c r="A25" s="29"/>
      <c r="B25" s="27"/>
      <c r="C25" s="29"/>
      <c r="D25" s="31"/>
    </row>
    <row r="26" spans="1:4" x14ac:dyDescent="0.25">
      <c r="A26" s="29"/>
      <c r="B26" s="31"/>
      <c r="C26" s="31"/>
      <c r="D26" s="31"/>
    </row>
    <row r="27" spans="1:4" x14ac:dyDescent="0.25">
      <c r="A27" s="29"/>
      <c r="B27" s="29"/>
      <c r="C27" s="29"/>
      <c r="D27" s="29"/>
    </row>
    <row r="28" spans="1:4" x14ac:dyDescent="0.25">
      <c r="A28" s="29"/>
      <c r="B28" s="31"/>
      <c r="C28" s="31"/>
      <c r="D28" s="31"/>
    </row>
    <row r="29" spans="1:4" x14ac:dyDescent="0.25">
      <c r="A29" s="29"/>
      <c r="B29" s="31"/>
      <c r="C29" s="29"/>
      <c r="D29" s="29"/>
    </row>
    <row r="30" spans="1:4" x14ac:dyDescent="0.25">
      <c r="A30" s="29"/>
      <c r="B30" s="29"/>
      <c r="C30" s="29"/>
      <c r="D30" s="29"/>
    </row>
    <row r="31" spans="1:4" x14ac:dyDescent="0.25">
      <c r="A31" s="29"/>
      <c r="B31" s="31"/>
      <c r="C31" s="31"/>
      <c r="D31" s="31"/>
    </row>
    <row r="32" spans="1:4" x14ac:dyDescent="0.25">
      <c r="A32" s="32"/>
      <c r="B32" s="32"/>
      <c r="C32" s="32"/>
      <c r="D32" s="32"/>
    </row>
    <row r="33" spans="1:4" x14ac:dyDescent="0.25">
      <c r="A33" s="32"/>
      <c r="B33" s="32"/>
      <c r="C33" s="32"/>
      <c r="D33" s="32"/>
    </row>
    <row r="34" spans="1:4" x14ac:dyDescent="0.25">
      <c r="A34" s="32"/>
      <c r="B34" s="32"/>
      <c r="C34" s="32"/>
      <c r="D34" s="32"/>
    </row>
    <row r="35" spans="1:4" x14ac:dyDescent="0.25">
      <c r="A35" s="32"/>
      <c r="B35" s="32"/>
      <c r="C35" s="32"/>
      <c r="D35" s="32"/>
    </row>
    <row r="36" spans="1:4" x14ac:dyDescent="0.25">
      <c r="A36" s="32"/>
      <c r="B36" s="32"/>
      <c r="C36" s="32"/>
      <c r="D36" s="32"/>
    </row>
    <row r="37" spans="1:4" x14ac:dyDescent="0.25">
      <c r="A37" s="32"/>
      <c r="B37" s="32"/>
      <c r="C37" s="32"/>
      <c r="D37" s="32"/>
    </row>
    <row r="38" spans="1:4" x14ac:dyDescent="0.25">
      <c r="A38" s="32"/>
      <c r="B38" s="32"/>
      <c r="C38" s="32"/>
      <c r="D38" s="3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  <col min="3" max="3" width="10.140625" customWidth="1"/>
    <col min="4" max="4" width="10" customWidth="1"/>
  </cols>
  <sheetData>
    <row r="1" spans="1:4" ht="15.75" x14ac:dyDescent="0.25">
      <c r="A1" s="1"/>
      <c r="B1" s="52" t="s">
        <v>55</v>
      </c>
      <c r="C1" s="52"/>
      <c r="D1" s="52"/>
    </row>
    <row r="2" spans="1:4" ht="15.75" x14ac:dyDescent="0.25">
      <c r="A2" s="1"/>
      <c r="B2" s="53" t="s">
        <v>33</v>
      </c>
      <c r="C2" s="53"/>
      <c r="D2" s="53"/>
    </row>
    <row r="3" spans="1:4" ht="15.75" x14ac:dyDescent="0.25">
      <c r="A3" s="1"/>
      <c r="B3" s="52" t="s">
        <v>37</v>
      </c>
      <c r="C3" s="52"/>
      <c r="D3" s="52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28"/>
      <c r="B5" s="28"/>
      <c r="C5" s="28"/>
      <c r="D5" s="28"/>
    </row>
    <row r="6" spans="1:4" x14ac:dyDescent="0.25">
      <c r="A6" s="28"/>
      <c r="B6" s="27"/>
      <c r="C6" s="47"/>
      <c r="D6" s="28"/>
    </row>
    <row r="7" spans="1:4" x14ac:dyDescent="0.25">
      <c r="A7" s="31"/>
      <c r="B7" s="29"/>
      <c r="C7" s="37"/>
      <c r="D7" s="31"/>
    </row>
    <row r="8" spans="1:4" x14ac:dyDescent="0.25">
      <c r="A8" s="29"/>
      <c r="B8" s="28"/>
      <c r="C8" s="48"/>
      <c r="D8" s="46"/>
    </row>
    <row r="9" spans="1:4" x14ac:dyDescent="0.25">
      <c r="A9" s="38"/>
      <c r="B9" s="44"/>
      <c r="C9" s="31"/>
      <c r="D9" s="31"/>
    </row>
    <row r="10" spans="1:4" x14ac:dyDescent="0.25">
      <c r="A10" s="39"/>
      <c r="B10" s="40"/>
      <c r="C10" s="41"/>
      <c r="D10" s="42"/>
    </row>
    <row r="11" spans="1:4" x14ac:dyDescent="0.25">
      <c r="A11" s="29"/>
      <c r="B11" s="27"/>
      <c r="C11" s="29"/>
      <c r="D11" s="29"/>
    </row>
    <row r="12" spans="1:4" x14ac:dyDescent="0.25">
      <c r="A12" s="29"/>
      <c r="B12" s="29"/>
      <c r="C12" s="29"/>
      <c r="D12" s="29"/>
    </row>
    <row r="13" spans="1:4" x14ac:dyDescent="0.25">
      <c r="A13" s="29"/>
      <c r="B13" s="29"/>
      <c r="C13" s="29"/>
      <c r="D13" s="29"/>
    </row>
    <row r="14" spans="1:4" x14ac:dyDescent="0.25">
      <c r="A14" s="29"/>
      <c r="B14" s="31"/>
      <c r="C14" s="31"/>
      <c r="D14" s="31"/>
    </row>
    <row r="15" spans="1:4" x14ac:dyDescent="0.25">
      <c r="A15" s="29"/>
      <c r="B15" s="31"/>
      <c r="C15" s="29"/>
      <c r="D15" s="29"/>
    </row>
    <row r="16" spans="1:4" x14ac:dyDescent="0.25">
      <c r="A16" s="29"/>
      <c r="B16" s="45"/>
      <c r="C16" s="29"/>
      <c r="D16" s="29"/>
    </row>
    <row r="17" spans="1:4" x14ac:dyDescent="0.25">
      <c r="A17" s="29"/>
      <c r="B17" s="29"/>
      <c r="C17" s="29"/>
      <c r="D17" s="29"/>
    </row>
    <row r="18" spans="1:4" x14ac:dyDescent="0.25">
      <c r="A18" s="29"/>
      <c r="B18" s="31"/>
      <c r="C18" s="31"/>
      <c r="D18" s="31"/>
    </row>
    <row r="19" spans="1:4" x14ac:dyDescent="0.25">
      <c r="A19" s="29"/>
      <c r="B19" s="31"/>
      <c r="C19" s="29"/>
      <c r="D19" s="29"/>
    </row>
    <row r="20" spans="1:4" x14ac:dyDescent="0.25">
      <c r="A20" s="29"/>
      <c r="B20" s="27"/>
      <c r="C20" s="29"/>
      <c r="D20" s="29"/>
    </row>
    <row r="21" spans="1:4" x14ac:dyDescent="0.25">
      <c r="A21" s="29"/>
      <c r="B21" s="27"/>
      <c r="C21" s="29"/>
      <c r="D21" s="29"/>
    </row>
    <row r="22" spans="1:4" x14ac:dyDescent="0.25">
      <c r="A22" s="29"/>
      <c r="B22" s="31"/>
      <c r="C22" s="31"/>
      <c r="D22" s="31"/>
    </row>
    <row r="23" spans="1:4" x14ac:dyDescent="0.25">
      <c r="A23" s="29"/>
      <c r="B23" s="31"/>
      <c r="C23" s="29"/>
      <c r="D23" s="29"/>
    </row>
    <row r="24" spans="1:4" x14ac:dyDescent="0.25">
      <c r="A24" s="29"/>
      <c r="B24" s="27"/>
      <c r="C24" s="29"/>
      <c r="D24" s="29"/>
    </row>
    <row r="25" spans="1:4" x14ac:dyDescent="0.25">
      <c r="A25" s="29"/>
      <c r="B25" s="27"/>
      <c r="C25" s="29"/>
      <c r="D25" s="31"/>
    </row>
    <row r="26" spans="1:4" x14ac:dyDescent="0.25">
      <c r="A26" s="29"/>
      <c r="B26" s="31"/>
      <c r="C26" s="31"/>
      <c r="D26" s="31"/>
    </row>
    <row r="27" spans="1:4" x14ac:dyDescent="0.25">
      <c r="A27" s="29"/>
      <c r="B27" s="29"/>
      <c r="C27" s="29"/>
      <c r="D27" s="29"/>
    </row>
    <row r="28" spans="1:4" x14ac:dyDescent="0.25">
      <c r="A28" s="29"/>
      <c r="B28" s="31"/>
      <c r="C28" s="31"/>
      <c r="D28" s="31"/>
    </row>
    <row r="29" spans="1:4" x14ac:dyDescent="0.25">
      <c r="A29" s="29"/>
      <c r="B29" s="31"/>
      <c r="C29" s="29"/>
      <c r="D29" s="29"/>
    </row>
    <row r="30" spans="1:4" x14ac:dyDescent="0.25">
      <c r="A30" s="29"/>
      <c r="B30" s="29"/>
      <c r="C30" s="29"/>
      <c r="D30" s="29"/>
    </row>
    <row r="31" spans="1:4" x14ac:dyDescent="0.25">
      <c r="A31" s="12"/>
      <c r="B31" s="11"/>
      <c r="C31" s="11"/>
      <c r="D31" s="1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tabSelected="1" workbookViewId="0">
      <selection activeCell="D13" sqref="D13"/>
    </sheetView>
  </sheetViews>
  <sheetFormatPr defaultRowHeight="15" x14ac:dyDescent="0.25"/>
  <cols>
    <col min="1" max="1" width="3.7109375" customWidth="1"/>
    <col min="2" max="2" width="49.42578125" customWidth="1"/>
    <col min="3" max="3" width="10.42578125" customWidth="1"/>
    <col min="4" max="4" width="12.7109375" customWidth="1"/>
  </cols>
  <sheetData>
    <row r="1" spans="1:8" ht="21" x14ac:dyDescent="0.35">
      <c r="A1" s="1"/>
      <c r="B1" s="52" t="s">
        <v>53</v>
      </c>
      <c r="C1" s="52"/>
      <c r="D1" s="52"/>
      <c r="E1" s="6"/>
      <c r="F1" s="6"/>
      <c r="G1" s="6"/>
      <c r="H1" s="6"/>
    </row>
    <row r="2" spans="1:8" ht="15.75" x14ac:dyDescent="0.25">
      <c r="A2" s="1"/>
      <c r="B2" s="53" t="s">
        <v>33</v>
      </c>
      <c r="C2" s="53"/>
      <c r="D2" s="53"/>
      <c r="E2" s="1"/>
      <c r="F2" s="1"/>
      <c r="G2" s="1"/>
      <c r="H2" s="1"/>
    </row>
    <row r="3" spans="1:8" x14ac:dyDescent="0.25">
      <c r="A3" s="1"/>
      <c r="B3" s="51" t="s">
        <v>6</v>
      </c>
      <c r="C3" s="51"/>
      <c r="D3" s="51"/>
      <c r="E3" s="1"/>
      <c r="F3" s="1"/>
      <c r="G3" s="1"/>
      <c r="H3" s="1"/>
    </row>
    <row r="4" spans="1:8" ht="30" x14ac:dyDescent="0.25">
      <c r="A4" s="10"/>
      <c r="B4" s="24" t="s">
        <v>0</v>
      </c>
      <c r="C4" s="10" t="s">
        <v>1</v>
      </c>
      <c r="D4" s="24" t="s">
        <v>28</v>
      </c>
      <c r="E4" s="1"/>
      <c r="F4" s="1"/>
      <c r="G4" s="1"/>
      <c r="H4" s="1"/>
    </row>
    <row r="5" spans="1:8" x14ac:dyDescent="0.25">
      <c r="A5" s="27"/>
      <c r="B5" s="28" t="s">
        <v>2</v>
      </c>
      <c r="C5" s="33"/>
      <c r="D5" s="34"/>
      <c r="E5" s="1"/>
      <c r="F5" s="1"/>
      <c r="G5" s="1"/>
      <c r="H5" s="1"/>
    </row>
    <row r="6" spans="1:8" s="1" customFormat="1" x14ac:dyDescent="0.25">
      <c r="A6" s="27">
        <v>1</v>
      </c>
      <c r="B6" s="27" t="s">
        <v>62</v>
      </c>
      <c r="C6" s="34">
        <v>47831</v>
      </c>
      <c r="D6" s="33">
        <f>C6</f>
        <v>47831</v>
      </c>
    </row>
    <row r="7" spans="1:8" s="5" customFormat="1" x14ac:dyDescent="0.25">
      <c r="A7" s="29"/>
      <c r="B7" s="28" t="s">
        <v>10</v>
      </c>
      <c r="C7" s="35"/>
      <c r="D7" s="36"/>
    </row>
    <row r="8" spans="1:8" x14ac:dyDescent="0.25">
      <c r="A8" s="29">
        <v>1</v>
      </c>
      <c r="B8" s="27" t="s">
        <v>78</v>
      </c>
      <c r="C8" s="35">
        <v>14826.01</v>
      </c>
      <c r="D8" s="36">
        <f>C8+D6</f>
        <v>62657.01</v>
      </c>
    </row>
    <row r="9" spans="1:8" x14ac:dyDescent="0.25">
      <c r="A9" s="29"/>
      <c r="B9" s="28" t="s">
        <v>14</v>
      </c>
      <c r="C9" s="35"/>
      <c r="D9" s="35"/>
    </row>
    <row r="10" spans="1:8" s="5" customFormat="1" x14ac:dyDescent="0.25">
      <c r="A10" s="29">
        <v>1</v>
      </c>
      <c r="B10" s="27" t="s">
        <v>98</v>
      </c>
      <c r="C10" s="36">
        <v>5312</v>
      </c>
      <c r="D10" s="36">
        <f>C10+D8</f>
        <v>67969.010000000009</v>
      </c>
    </row>
    <row r="11" spans="1:8" x14ac:dyDescent="0.25">
      <c r="A11" s="29"/>
      <c r="B11" s="28" t="s">
        <v>17</v>
      </c>
      <c r="C11" s="35"/>
      <c r="D11" s="36"/>
    </row>
    <row r="12" spans="1:8" x14ac:dyDescent="0.25">
      <c r="A12" s="29">
        <v>1</v>
      </c>
      <c r="B12" s="27" t="s">
        <v>111</v>
      </c>
      <c r="C12" s="35">
        <v>6775.43</v>
      </c>
      <c r="D12" s="36">
        <f>C12+D10</f>
        <v>74744.44</v>
      </c>
    </row>
    <row r="13" spans="1:8" x14ac:dyDescent="0.25">
      <c r="A13" s="29"/>
      <c r="B13" s="28"/>
      <c r="C13" s="36"/>
      <c r="D13" s="36"/>
    </row>
    <row r="14" spans="1:8" x14ac:dyDescent="0.25">
      <c r="A14" s="29"/>
      <c r="B14" s="28"/>
      <c r="C14" s="35"/>
      <c r="D14" s="35"/>
    </row>
    <row r="15" spans="1:8" x14ac:dyDescent="0.25">
      <c r="A15" s="29"/>
      <c r="B15" s="27"/>
      <c r="C15" s="35"/>
      <c r="D15" s="36"/>
    </row>
    <row r="16" spans="1:8" x14ac:dyDescent="0.25">
      <c r="A16" s="29"/>
      <c r="B16" s="27"/>
      <c r="C16" s="35"/>
      <c r="D16" s="35"/>
    </row>
    <row r="17" spans="1:4" x14ac:dyDescent="0.25">
      <c r="A17" s="29"/>
      <c r="B17" s="27"/>
      <c r="C17" s="35"/>
      <c r="D17" s="35"/>
    </row>
    <row r="18" spans="1:4" x14ac:dyDescent="0.25">
      <c r="A18" s="29"/>
      <c r="B18" s="27"/>
      <c r="C18" s="35"/>
      <c r="D18" s="36"/>
    </row>
    <row r="19" spans="1:4" x14ac:dyDescent="0.25">
      <c r="A19" s="29"/>
      <c r="B19" s="27"/>
      <c r="C19" s="35"/>
      <c r="D19" s="36"/>
    </row>
    <row r="20" spans="1:4" x14ac:dyDescent="0.25">
      <c r="A20" s="29"/>
      <c r="B20" s="27"/>
      <c r="C20" s="35"/>
      <c r="D20" s="35"/>
    </row>
    <row r="21" spans="1:4" x14ac:dyDescent="0.25">
      <c r="A21" s="29"/>
      <c r="B21" s="27"/>
      <c r="C21" s="35"/>
      <c r="D21" s="35"/>
    </row>
    <row r="22" spans="1:4" x14ac:dyDescent="0.25">
      <c r="A22" s="29"/>
      <c r="B22" s="28"/>
      <c r="C22" s="36"/>
      <c r="D22" s="36"/>
    </row>
    <row r="23" spans="1:4" x14ac:dyDescent="0.25">
      <c r="A23" s="29"/>
      <c r="B23" s="28"/>
      <c r="C23" s="35"/>
      <c r="D23" s="35"/>
    </row>
    <row r="24" spans="1:4" x14ac:dyDescent="0.25">
      <c r="A24" s="29"/>
      <c r="B24" s="27"/>
      <c r="C24" s="35"/>
      <c r="D24" s="35"/>
    </row>
    <row r="25" spans="1:4" x14ac:dyDescent="0.25">
      <c r="A25" s="29"/>
      <c r="B25" s="28"/>
      <c r="C25" s="31"/>
      <c r="D25" s="31"/>
    </row>
    <row r="26" spans="1:4" x14ac:dyDescent="0.25">
      <c r="A26" s="29"/>
      <c r="B26" s="28"/>
      <c r="C26" s="29"/>
      <c r="D26" s="29"/>
    </row>
    <row r="27" spans="1:4" x14ac:dyDescent="0.25">
      <c r="A27" s="29"/>
      <c r="B27" s="27"/>
      <c r="C27" s="29"/>
      <c r="D27" s="29"/>
    </row>
    <row r="28" spans="1:4" x14ac:dyDescent="0.25">
      <c r="A28" s="29"/>
      <c r="B28" s="28"/>
      <c r="C28" s="31"/>
      <c r="D28" s="31"/>
    </row>
    <row r="29" spans="1:4" x14ac:dyDescent="0.25">
      <c r="A29" s="29"/>
      <c r="B29" s="28"/>
      <c r="C29" s="29"/>
      <c r="D29" s="29"/>
    </row>
    <row r="30" spans="1:4" x14ac:dyDescent="0.25">
      <c r="A30" s="29"/>
      <c r="B30" s="27"/>
      <c r="C30" s="29"/>
      <c r="D30" s="31"/>
    </row>
    <row r="31" spans="1:4" x14ac:dyDescent="0.25">
      <c r="A31" s="29"/>
      <c r="B31" s="28"/>
      <c r="C31" s="31"/>
      <c r="D31" s="31"/>
    </row>
    <row r="32" spans="1:4" x14ac:dyDescent="0.25">
      <c r="A32" s="29"/>
      <c r="B32" s="27"/>
      <c r="C32" s="29"/>
      <c r="D32" s="29"/>
    </row>
    <row r="33" spans="1:4" x14ac:dyDescent="0.25">
      <c r="A33" s="29"/>
      <c r="B33" s="28"/>
      <c r="C33" s="31"/>
      <c r="D33" s="31"/>
    </row>
    <row r="34" spans="1:4" x14ac:dyDescent="0.25">
      <c r="A34" s="32"/>
      <c r="B34" s="32"/>
      <c r="C34" s="32"/>
      <c r="D34" s="32"/>
    </row>
    <row r="35" spans="1:4" x14ac:dyDescent="0.25">
      <c r="A35" s="32"/>
      <c r="B35" s="32"/>
      <c r="C35" s="32"/>
      <c r="D35" s="32"/>
    </row>
    <row r="36" spans="1:4" x14ac:dyDescent="0.25">
      <c r="A36" s="32"/>
      <c r="B36" s="32"/>
      <c r="C36" s="32"/>
      <c r="D36" s="32"/>
    </row>
    <row r="37" spans="1:4" x14ac:dyDescent="0.25">
      <c r="A37" s="32"/>
      <c r="B37" s="32"/>
      <c r="C37" s="32"/>
      <c r="D37" s="32"/>
    </row>
    <row r="38" spans="1:4" x14ac:dyDescent="0.25">
      <c r="A38" s="32"/>
      <c r="B38" s="32"/>
      <c r="C38" s="32"/>
      <c r="D38" s="32"/>
    </row>
    <row r="39" spans="1:4" x14ac:dyDescent="0.25">
      <c r="A39" s="32"/>
      <c r="B39" s="32"/>
      <c r="C39" s="32"/>
      <c r="D39" s="32"/>
    </row>
    <row r="40" spans="1:4" x14ac:dyDescent="0.25">
      <c r="A40" s="32"/>
      <c r="B40" s="32"/>
      <c r="C40" s="32"/>
      <c r="D40" s="3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2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85546875" customWidth="1"/>
    <col min="8" max="8" width="15.28515625" customWidth="1"/>
    <col min="9" max="9" width="17.42578125" customWidth="1"/>
    <col min="10" max="10" width="15.140625" customWidth="1"/>
    <col min="11" max="12" width="15.85546875" customWidth="1"/>
    <col min="13" max="13" width="15.28515625" customWidth="1"/>
    <col min="14" max="14" width="19.28515625" customWidth="1"/>
  </cols>
  <sheetData>
    <row r="1" spans="1:14" x14ac:dyDescent="0.25">
      <c r="A1" s="54" t="s">
        <v>54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75" x14ac:dyDescent="0.25">
      <c r="A2" s="2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9" customFormat="1" ht="20.25" customHeight="1" x14ac:dyDescent="0.25">
      <c r="A3" s="8"/>
      <c r="B3" s="18" t="s">
        <v>2</v>
      </c>
      <c r="C3" s="18" t="s">
        <v>7</v>
      </c>
      <c r="D3" s="18" t="s">
        <v>3</v>
      </c>
      <c r="E3" s="18" t="s">
        <v>9</v>
      </c>
      <c r="F3" s="18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4" t="s">
        <v>18</v>
      </c>
    </row>
    <row r="4" spans="1:14" ht="39.75" customHeight="1" x14ac:dyDescent="0.35">
      <c r="A4" s="19" t="s">
        <v>30</v>
      </c>
      <c r="B4" s="15">
        <f>B5+B6+B8</f>
        <v>29612.870000000003</v>
      </c>
      <c r="C4" s="15">
        <f t="shared" ref="C4:N4" si="0">C5+C6+C8</f>
        <v>29612.870000000003</v>
      </c>
      <c r="D4" s="15">
        <f t="shared" si="0"/>
        <v>29612.870000000003</v>
      </c>
      <c r="E4" s="15">
        <f>E5+E6+E7+E8</f>
        <v>29612.870000000003</v>
      </c>
      <c r="F4" s="15">
        <f t="shared" si="0"/>
        <v>29612.870000000003</v>
      </c>
      <c r="G4" s="15">
        <f t="shared" si="0"/>
        <v>29612.870000000003</v>
      </c>
      <c r="H4" s="15">
        <f t="shared" si="0"/>
        <v>29612.870000000003</v>
      </c>
      <c r="I4" s="15">
        <f t="shared" si="0"/>
        <v>29612.870000000003</v>
      </c>
      <c r="J4" s="15">
        <f t="shared" si="0"/>
        <v>29612.870000000003</v>
      </c>
      <c r="K4" s="15">
        <f t="shared" si="0"/>
        <v>29612.870000000003</v>
      </c>
      <c r="L4" s="15">
        <f t="shared" si="0"/>
        <v>29612.870000000003</v>
      </c>
      <c r="M4" s="15">
        <f t="shared" si="0"/>
        <v>29612.870000000003</v>
      </c>
      <c r="N4" s="15">
        <f t="shared" si="0"/>
        <v>355354.44000000006</v>
      </c>
    </row>
    <row r="5" spans="1:14" ht="39" customHeight="1" x14ac:dyDescent="0.35">
      <c r="A5" s="19" t="s">
        <v>19</v>
      </c>
      <c r="B5" s="16">
        <v>13565.67</v>
      </c>
      <c r="C5" s="16">
        <v>13565.67</v>
      </c>
      <c r="D5" s="16">
        <v>13565.67</v>
      </c>
      <c r="E5" s="16">
        <v>13565.67</v>
      </c>
      <c r="F5" s="16">
        <v>13565.67</v>
      </c>
      <c r="G5" s="16">
        <v>13565.67</v>
      </c>
      <c r="H5" s="16">
        <v>13565.67</v>
      </c>
      <c r="I5" s="16">
        <v>13565.67</v>
      </c>
      <c r="J5" s="16">
        <v>13565.67</v>
      </c>
      <c r="K5" s="16">
        <v>13565.67</v>
      </c>
      <c r="L5" s="16">
        <v>13565.67</v>
      </c>
      <c r="M5" s="16">
        <v>13565.67</v>
      </c>
      <c r="N5" s="16">
        <f t="shared" ref="N5:N23" si="1">SUM(B5:M5)</f>
        <v>162788.04000000004</v>
      </c>
    </row>
    <row r="6" spans="1:14" ht="44.25" customHeight="1" x14ac:dyDescent="0.35">
      <c r="A6" s="19" t="s">
        <v>39</v>
      </c>
      <c r="B6" s="16">
        <v>16047.2</v>
      </c>
      <c r="C6" s="16">
        <v>16047.2</v>
      </c>
      <c r="D6" s="16">
        <v>16047.2</v>
      </c>
      <c r="E6" s="16">
        <v>16047.2</v>
      </c>
      <c r="F6" s="16">
        <v>16047.2</v>
      </c>
      <c r="G6" s="16">
        <v>16047.2</v>
      </c>
      <c r="H6" s="16">
        <v>16047.2</v>
      </c>
      <c r="I6" s="16">
        <v>16047.2</v>
      </c>
      <c r="J6" s="16">
        <v>16047.2</v>
      </c>
      <c r="K6" s="16">
        <v>16047.2</v>
      </c>
      <c r="L6" s="16">
        <v>16047.2</v>
      </c>
      <c r="M6" s="16">
        <v>16047.2</v>
      </c>
      <c r="N6" s="16">
        <f>SUM(B6:M6)</f>
        <v>192566.40000000002</v>
      </c>
    </row>
    <row r="7" spans="1:14" ht="44.25" customHeight="1" x14ac:dyDescent="0.35">
      <c r="A7" s="19" t="s">
        <v>49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44.25" customHeight="1" x14ac:dyDescent="0.35">
      <c r="A8" s="19" t="s">
        <v>36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>
        <f>SUM(B8:M8)</f>
        <v>0</v>
      </c>
    </row>
    <row r="9" spans="1:14" ht="36" customHeight="1" x14ac:dyDescent="0.35">
      <c r="A9" s="20" t="s">
        <v>20</v>
      </c>
      <c r="B9" s="15">
        <f>B10+B11+B12+B13</f>
        <v>18483.949999999997</v>
      </c>
      <c r="C9" s="15">
        <f t="shared" ref="C9:M9" si="2">C10+C11+C12+C13</f>
        <v>8495.57</v>
      </c>
      <c r="D9" s="15">
        <f t="shared" si="2"/>
        <v>11428.92</v>
      </c>
      <c r="E9" s="15">
        <f t="shared" si="2"/>
        <v>10416.219999999999</v>
      </c>
      <c r="F9" s="15">
        <f t="shared" si="2"/>
        <v>12990.78</v>
      </c>
      <c r="G9" s="15">
        <f t="shared" si="2"/>
        <v>12958.869999999999</v>
      </c>
      <c r="H9" s="15">
        <f t="shared" si="2"/>
        <v>10936.45</v>
      </c>
      <c r="I9" s="15">
        <f t="shared" si="2"/>
        <v>5611.2900000000009</v>
      </c>
      <c r="J9" s="15">
        <f t="shared" si="2"/>
        <v>13748.949999999999</v>
      </c>
      <c r="K9" s="15">
        <f t="shared" si="2"/>
        <v>25170.55</v>
      </c>
      <c r="L9" s="15">
        <f t="shared" si="2"/>
        <v>10544.57</v>
      </c>
      <c r="M9" s="15">
        <f t="shared" si="2"/>
        <v>3682.69</v>
      </c>
      <c r="N9" s="15">
        <f t="shared" si="1"/>
        <v>144468.81</v>
      </c>
    </row>
    <row r="10" spans="1:14" ht="40.5" customHeight="1" x14ac:dyDescent="0.35">
      <c r="A10" s="19" t="s">
        <v>21</v>
      </c>
      <c r="B10" s="16">
        <v>11938.92</v>
      </c>
      <c r="C10" s="16">
        <v>5920.92</v>
      </c>
      <c r="D10" s="16">
        <v>3535.92</v>
      </c>
      <c r="E10" s="16">
        <v>8125.92</v>
      </c>
      <c r="F10" s="16">
        <v>9103.9500000000007</v>
      </c>
      <c r="G10" s="16">
        <v>10381.92</v>
      </c>
      <c r="H10" s="16">
        <v>8368.92</v>
      </c>
      <c r="I10" s="16">
        <v>2848.92</v>
      </c>
      <c r="J10" s="16">
        <v>8368.92</v>
      </c>
      <c r="K10" s="16">
        <v>9363.84</v>
      </c>
      <c r="L10" s="16">
        <v>8368.92</v>
      </c>
      <c r="M10" s="16">
        <v>3088.92</v>
      </c>
      <c r="N10" s="15">
        <f t="shared" si="1"/>
        <v>89415.989999999991</v>
      </c>
    </row>
    <row r="11" spans="1:14" ht="45.75" customHeight="1" x14ac:dyDescent="0.35">
      <c r="A11" s="19" t="s">
        <v>22</v>
      </c>
      <c r="B11" s="17">
        <v>3901.5</v>
      </c>
      <c r="C11" s="16"/>
      <c r="D11" s="16"/>
      <c r="E11" s="16">
        <v>918</v>
      </c>
      <c r="F11" s="16"/>
      <c r="G11" s="16"/>
      <c r="H11" s="16">
        <v>1380</v>
      </c>
      <c r="I11" s="16"/>
      <c r="J11" s="16"/>
      <c r="K11" s="16"/>
      <c r="L11" s="16">
        <v>1380</v>
      </c>
      <c r="M11" s="16"/>
      <c r="N11" s="15">
        <f t="shared" si="1"/>
        <v>7579.5</v>
      </c>
    </row>
    <row r="12" spans="1:14" ht="45.75" customHeight="1" x14ac:dyDescent="0.35">
      <c r="A12" s="23" t="s">
        <v>34</v>
      </c>
      <c r="B12" s="17">
        <v>1456</v>
      </c>
      <c r="C12" s="16">
        <v>1779</v>
      </c>
      <c r="D12" s="16">
        <v>7893</v>
      </c>
      <c r="E12" s="16">
        <v>1372.3</v>
      </c>
      <c r="F12" s="16">
        <v>918</v>
      </c>
      <c r="G12" s="16"/>
      <c r="H12" s="16"/>
      <c r="I12" s="16">
        <v>2168.6</v>
      </c>
      <c r="J12" s="16">
        <v>2601.1999999999998</v>
      </c>
      <c r="K12" s="16">
        <v>12636</v>
      </c>
      <c r="L12" s="16"/>
      <c r="M12" s="16"/>
      <c r="N12" s="15">
        <f t="shared" si="1"/>
        <v>30824.1</v>
      </c>
    </row>
    <row r="13" spans="1:14" ht="21.75" customHeight="1" x14ac:dyDescent="0.35">
      <c r="A13" s="19" t="s">
        <v>23</v>
      </c>
      <c r="B13" s="16">
        <v>1187.53</v>
      </c>
      <c r="C13" s="16">
        <v>795.65</v>
      </c>
      <c r="D13" s="16"/>
      <c r="E13" s="16"/>
      <c r="F13" s="16">
        <v>2968.83</v>
      </c>
      <c r="G13" s="16">
        <v>2576.9499999999998</v>
      </c>
      <c r="H13" s="16">
        <v>1187.53</v>
      </c>
      <c r="I13" s="16">
        <v>593.77</v>
      </c>
      <c r="J13" s="16">
        <v>2778.83</v>
      </c>
      <c r="K13" s="16">
        <v>3170.71</v>
      </c>
      <c r="L13" s="16">
        <v>795.65</v>
      </c>
      <c r="M13" s="16">
        <v>593.77</v>
      </c>
      <c r="N13" s="16">
        <f>SUM(B13:M13)</f>
        <v>16649.219999999998</v>
      </c>
    </row>
    <row r="14" spans="1:14" ht="23.25" customHeight="1" x14ac:dyDescent="0.35">
      <c r="A14" s="20" t="s">
        <v>24</v>
      </c>
      <c r="B14" s="15">
        <f>B15+B16+B17</f>
        <v>47831</v>
      </c>
      <c r="C14" s="15">
        <f t="shared" ref="C14:M14" si="3">C15+C16+C17</f>
        <v>0</v>
      </c>
      <c r="D14" s="15">
        <f t="shared" si="3"/>
        <v>0</v>
      </c>
      <c r="E14" s="15">
        <f t="shared" si="3"/>
        <v>0</v>
      </c>
      <c r="F14" s="15">
        <f t="shared" si="3"/>
        <v>14826.01</v>
      </c>
      <c r="G14" s="15">
        <f t="shared" si="3"/>
        <v>0</v>
      </c>
      <c r="H14" s="15">
        <f t="shared" si="3"/>
        <v>11931.2</v>
      </c>
      <c r="I14" s="15">
        <f t="shared" si="3"/>
        <v>40585.1</v>
      </c>
      <c r="J14" s="15">
        <f t="shared" si="3"/>
        <v>19767.95</v>
      </c>
      <c r="K14" s="15">
        <f t="shared" si="3"/>
        <v>0</v>
      </c>
      <c r="L14" s="15">
        <f t="shared" si="3"/>
        <v>153825</v>
      </c>
      <c r="M14" s="15">
        <f t="shared" si="3"/>
        <v>6775.43</v>
      </c>
      <c r="N14" s="15">
        <f t="shared" si="1"/>
        <v>295541.69</v>
      </c>
    </row>
    <row r="15" spans="1:14" ht="42" customHeight="1" x14ac:dyDescent="0.35">
      <c r="A15" s="19" t="s">
        <v>25</v>
      </c>
      <c r="B15" s="16">
        <v>47831</v>
      </c>
      <c r="C15" s="16"/>
      <c r="D15" s="16"/>
      <c r="E15" s="16"/>
      <c r="F15" s="16">
        <v>14826.01</v>
      </c>
      <c r="G15" s="16"/>
      <c r="H15" s="25"/>
      <c r="I15" s="16"/>
      <c r="J15" s="16">
        <v>5312</v>
      </c>
      <c r="K15" s="16"/>
      <c r="L15" s="16"/>
      <c r="M15" s="16">
        <v>6775.43</v>
      </c>
      <c r="N15" s="16">
        <f t="shared" si="1"/>
        <v>74744.44</v>
      </c>
    </row>
    <row r="16" spans="1:14" ht="40.5" customHeight="1" x14ac:dyDescent="0.35">
      <c r="A16" s="19" t="s">
        <v>26</v>
      </c>
      <c r="B16" s="16"/>
      <c r="C16" s="16"/>
      <c r="D16" s="16"/>
      <c r="E16" s="16"/>
      <c r="F16" s="16"/>
      <c r="G16" s="16"/>
      <c r="H16" s="16">
        <v>11931.2</v>
      </c>
      <c r="I16" s="16">
        <v>40585.1</v>
      </c>
      <c r="J16" s="16">
        <v>14455.95</v>
      </c>
      <c r="K16" s="16"/>
      <c r="L16" s="16">
        <v>153825</v>
      </c>
      <c r="M16" s="16"/>
      <c r="N16" s="16">
        <f t="shared" si="1"/>
        <v>220797.25</v>
      </c>
    </row>
    <row r="17" spans="1:14" ht="40.5" customHeight="1" x14ac:dyDescent="0.35">
      <c r="A17" s="23" t="s">
        <v>35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>
        <f t="shared" si="1"/>
        <v>0</v>
      </c>
    </row>
    <row r="18" spans="1:14" ht="40.5" customHeight="1" x14ac:dyDescent="0.35">
      <c r="A18" s="26" t="s">
        <v>41</v>
      </c>
      <c r="B18" s="16"/>
      <c r="C18" s="16"/>
      <c r="D18" s="16"/>
      <c r="E18" s="16"/>
      <c r="F18" s="16"/>
      <c r="G18" s="16">
        <v>600</v>
      </c>
      <c r="H18" s="16">
        <v>1158</v>
      </c>
      <c r="I18" s="16"/>
      <c r="J18" s="16"/>
      <c r="K18" s="16"/>
      <c r="L18" s="16"/>
      <c r="M18" s="16"/>
      <c r="N18" s="16">
        <f t="shared" si="1"/>
        <v>1758</v>
      </c>
    </row>
    <row r="19" spans="1:14" ht="40.5" customHeight="1" x14ac:dyDescent="0.35">
      <c r="A19" s="20" t="s">
        <v>42</v>
      </c>
      <c r="B19" s="15">
        <f>B20+B21+B22</f>
        <v>0</v>
      </c>
      <c r="C19" s="15">
        <f t="shared" ref="C19:M19" si="4">C20+C21+C22</f>
        <v>0</v>
      </c>
      <c r="D19" s="15">
        <f t="shared" si="4"/>
        <v>0</v>
      </c>
      <c r="E19" s="15">
        <f t="shared" si="4"/>
        <v>0</v>
      </c>
      <c r="F19" s="15">
        <f t="shared" si="4"/>
        <v>0</v>
      </c>
      <c r="G19" s="15">
        <f t="shared" si="4"/>
        <v>0</v>
      </c>
      <c r="H19" s="15">
        <f t="shared" si="4"/>
        <v>0</v>
      </c>
      <c r="I19" s="15">
        <f t="shared" si="4"/>
        <v>0</v>
      </c>
      <c r="J19" s="15">
        <f t="shared" si="4"/>
        <v>0</v>
      </c>
      <c r="K19" s="15">
        <f t="shared" si="4"/>
        <v>0</v>
      </c>
      <c r="L19" s="15">
        <f t="shared" si="4"/>
        <v>0</v>
      </c>
      <c r="M19" s="15">
        <f t="shared" si="4"/>
        <v>0</v>
      </c>
      <c r="N19" s="15">
        <f t="shared" ref="N19:N22" si="5">SUM(B19:M19)</f>
        <v>0</v>
      </c>
    </row>
    <row r="20" spans="1:14" ht="40.5" customHeight="1" x14ac:dyDescent="0.35">
      <c r="A20" s="19" t="s">
        <v>43</v>
      </c>
      <c r="B20" s="16"/>
      <c r="C20" s="16"/>
      <c r="D20" s="16"/>
      <c r="E20" s="16"/>
      <c r="F20" s="16"/>
      <c r="G20" s="16"/>
      <c r="H20" s="25"/>
      <c r="I20" s="16"/>
      <c r="J20" s="16"/>
      <c r="K20" s="16"/>
      <c r="L20" s="16"/>
      <c r="M20" s="16"/>
      <c r="N20" s="16">
        <f t="shared" si="5"/>
        <v>0</v>
      </c>
    </row>
    <row r="21" spans="1:14" ht="40.5" customHeight="1" x14ac:dyDescent="0.35">
      <c r="A21" s="19" t="s">
        <v>44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>
        <f t="shared" si="5"/>
        <v>0</v>
      </c>
    </row>
    <row r="22" spans="1:14" ht="40.5" customHeight="1" x14ac:dyDescent="0.35">
      <c r="A22" s="23" t="s">
        <v>45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>
        <f t="shared" si="5"/>
        <v>0</v>
      </c>
    </row>
    <row r="23" spans="1:14" ht="39.75" customHeight="1" x14ac:dyDescent="0.35">
      <c r="A23" s="20" t="s">
        <v>47</v>
      </c>
      <c r="B23" s="15">
        <v>16212.63</v>
      </c>
      <c r="C23" s="15">
        <v>16212.63</v>
      </c>
      <c r="D23" s="15">
        <v>16212.63</v>
      </c>
      <c r="E23" s="15">
        <v>16212.63</v>
      </c>
      <c r="F23" s="15">
        <v>16212.63</v>
      </c>
      <c r="G23" s="15">
        <v>16212.63</v>
      </c>
      <c r="H23" s="15">
        <v>16212.63</v>
      </c>
      <c r="I23" s="15">
        <v>16212.63</v>
      </c>
      <c r="J23" s="43">
        <v>16212.63</v>
      </c>
      <c r="K23" s="15">
        <v>16212.63</v>
      </c>
      <c r="L23" s="15">
        <v>16212.63</v>
      </c>
      <c r="M23" s="15">
        <v>16212.63</v>
      </c>
      <c r="N23" s="15">
        <f t="shared" si="1"/>
        <v>194551.56000000003</v>
      </c>
    </row>
    <row r="24" spans="1:14" ht="22.5" customHeight="1" x14ac:dyDescent="0.35">
      <c r="A24" s="20" t="s">
        <v>27</v>
      </c>
      <c r="B24" s="15">
        <f>B4+B9+B14+B23+B18+B19</f>
        <v>112140.45000000001</v>
      </c>
      <c r="C24" s="15">
        <f t="shared" ref="C24:N24" si="6">C4+C9+C14+C23+C18+C19</f>
        <v>54321.07</v>
      </c>
      <c r="D24" s="15">
        <f t="shared" si="6"/>
        <v>57254.42</v>
      </c>
      <c r="E24" s="15">
        <f t="shared" si="6"/>
        <v>56241.72</v>
      </c>
      <c r="F24" s="15">
        <f t="shared" si="6"/>
        <v>73642.290000000008</v>
      </c>
      <c r="G24" s="15">
        <f t="shared" si="6"/>
        <v>59384.37</v>
      </c>
      <c r="H24" s="15">
        <f t="shared" si="6"/>
        <v>69851.150000000009</v>
      </c>
      <c r="I24" s="15">
        <f t="shared" si="6"/>
        <v>92021.890000000014</v>
      </c>
      <c r="J24" s="15">
        <f t="shared" si="6"/>
        <v>79342.400000000009</v>
      </c>
      <c r="K24" s="15">
        <f t="shared" si="6"/>
        <v>70996.05</v>
      </c>
      <c r="L24" s="15">
        <f t="shared" si="6"/>
        <v>210195.07</v>
      </c>
      <c r="M24" s="15">
        <f t="shared" si="6"/>
        <v>56283.62</v>
      </c>
      <c r="N24" s="15">
        <f t="shared" si="6"/>
        <v>991674.50000000012</v>
      </c>
    </row>
    <row r="25" spans="1:14" ht="15.75" x14ac:dyDescent="0.25">
      <c r="A25" s="55" t="s">
        <v>48</v>
      </c>
      <c r="B25" s="55"/>
      <c r="C25" s="55"/>
      <c r="D25" s="21"/>
      <c r="E25" s="21"/>
      <c r="F25" s="21"/>
      <c r="G25" s="21"/>
      <c r="H25" s="21"/>
      <c r="I25" s="21"/>
      <c r="J25" s="21"/>
      <c r="K25" s="21"/>
      <c r="L25" s="56" t="s">
        <v>31</v>
      </c>
      <c r="M25" s="56"/>
      <c r="N25" s="56"/>
    </row>
    <row r="26" spans="1:14" ht="15.75" x14ac:dyDescent="0.2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ht="15.75" x14ac:dyDescent="0.25">
      <c r="A27" s="55" t="s">
        <v>29</v>
      </c>
      <c r="B27" s="55"/>
      <c r="C27" s="55"/>
      <c r="D27" s="21"/>
      <c r="E27" s="21"/>
      <c r="F27" s="21"/>
      <c r="G27" s="21"/>
      <c r="H27" s="21"/>
      <c r="I27" s="21"/>
      <c r="J27" s="21"/>
      <c r="K27" s="21"/>
      <c r="L27" s="56" t="s">
        <v>38</v>
      </c>
      <c r="M27" s="56"/>
      <c r="N27" s="56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6"/>
  <sheetViews>
    <sheetView workbookViewId="0">
      <selection activeCell="D9" sqref="D9"/>
    </sheetView>
  </sheetViews>
  <sheetFormatPr defaultRowHeight="15" x14ac:dyDescent="0.25"/>
  <cols>
    <col min="1" max="1" width="4.85546875" customWidth="1"/>
    <col min="2" max="2" width="55.140625" customWidth="1"/>
    <col min="3" max="3" width="11.7109375" customWidth="1"/>
    <col min="4" max="4" width="11.85546875" customWidth="1"/>
  </cols>
  <sheetData>
    <row r="1" spans="1:4" ht="15.75" x14ac:dyDescent="0.25">
      <c r="A1" s="1"/>
      <c r="B1" s="52" t="s">
        <v>53</v>
      </c>
      <c r="C1" s="52"/>
      <c r="D1" s="52"/>
    </row>
    <row r="2" spans="1:4" ht="15.75" x14ac:dyDescent="0.25">
      <c r="A2" s="1"/>
      <c r="B2" s="53" t="s">
        <v>33</v>
      </c>
      <c r="C2" s="53"/>
      <c r="D2" s="53"/>
    </row>
    <row r="3" spans="1:4" x14ac:dyDescent="0.25">
      <c r="A3" s="1"/>
      <c r="B3" s="51" t="s">
        <v>40</v>
      </c>
      <c r="C3" s="51"/>
      <c r="D3" s="51"/>
    </row>
    <row r="4" spans="1:4" ht="30" x14ac:dyDescent="0.25">
      <c r="A4" s="10"/>
      <c r="B4" s="24" t="s">
        <v>0</v>
      </c>
      <c r="C4" s="10" t="s">
        <v>1</v>
      </c>
      <c r="D4" s="24" t="s">
        <v>28</v>
      </c>
    </row>
    <row r="5" spans="1:4" x14ac:dyDescent="0.25">
      <c r="A5" s="27"/>
      <c r="B5" s="28" t="s">
        <v>11</v>
      </c>
      <c r="C5" s="33"/>
      <c r="D5" s="34"/>
    </row>
    <row r="6" spans="1:4" x14ac:dyDescent="0.25">
      <c r="A6" s="27">
        <v>1</v>
      </c>
      <c r="B6" s="27" t="s">
        <v>81</v>
      </c>
      <c r="C6" s="34">
        <v>600</v>
      </c>
      <c r="D6" s="33">
        <f>C6</f>
        <v>600</v>
      </c>
    </row>
    <row r="7" spans="1:4" x14ac:dyDescent="0.25">
      <c r="A7" s="29"/>
      <c r="B7" s="31" t="s">
        <v>12</v>
      </c>
      <c r="C7" s="35"/>
      <c r="D7" s="36"/>
    </row>
    <row r="8" spans="1:4" x14ac:dyDescent="0.25">
      <c r="A8" s="29">
        <v>1</v>
      </c>
      <c r="B8" s="27" t="s">
        <v>86</v>
      </c>
      <c r="C8" s="36">
        <v>1158</v>
      </c>
      <c r="D8" s="36">
        <f>C8+D6</f>
        <v>1758</v>
      </c>
    </row>
    <row r="9" spans="1:4" x14ac:dyDescent="0.25">
      <c r="A9" s="29"/>
      <c r="B9" s="28"/>
      <c r="C9" s="35"/>
      <c r="D9" s="36"/>
    </row>
    <row r="10" spans="1:4" x14ac:dyDescent="0.25">
      <c r="A10" s="29"/>
      <c r="B10" s="27"/>
      <c r="C10" s="35"/>
      <c r="D10" s="36"/>
    </row>
    <row r="11" spans="1:4" x14ac:dyDescent="0.25">
      <c r="A11" s="29"/>
      <c r="B11" s="27"/>
      <c r="C11" s="35"/>
      <c r="D11" s="36"/>
    </row>
    <row r="12" spans="1:4" x14ac:dyDescent="0.25">
      <c r="A12" s="31"/>
      <c r="B12" s="27"/>
      <c r="C12" s="35"/>
      <c r="D12" s="36"/>
    </row>
    <row r="13" spans="1:4" x14ac:dyDescent="0.25">
      <c r="A13" s="29"/>
      <c r="B13" s="28"/>
      <c r="C13" s="36"/>
      <c r="D13" s="36"/>
    </row>
    <row r="14" spans="1:4" x14ac:dyDescent="0.25">
      <c r="A14" s="29"/>
      <c r="B14" s="28"/>
      <c r="C14" s="35"/>
      <c r="D14" s="35"/>
    </row>
    <row r="15" spans="1:4" x14ac:dyDescent="0.25">
      <c r="A15" s="29"/>
      <c r="B15" s="27"/>
      <c r="C15" s="35"/>
      <c r="D15" s="36"/>
    </row>
    <row r="16" spans="1:4" x14ac:dyDescent="0.25">
      <c r="A16" s="29"/>
      <c r="B16" s="27"/>
      <c r="C16" s="35"/>
      <c r="D16" s="35"/>
    </row>
    <row r="17" spans="1:4" x14ac:dyDescent="0.25">
      <c r="A17" s="29"/>
      <c r="B17" s="27"/>
      <c r="C17" s="35"/>
      <c r="D17" s="35"/>
    </row>
    <row r="18" spans="1:4" x14ac:dyDescent="0.25">
      <c r="A18" s="29"/>
      <c r="B18" s="27"/>
      <c r="C18" s="35"/>
      <c r="D18" s="36"/>
    </row>
    <row r="19" spans="1:4" x14ac:dyDescent="0.25">
      <c r="A19" s="29"/>
      <c r="B19" s="28"/>
      <c r="C19" s="36"/>
      <c r="D19" s="36"/>
    </row>
    <row r="20" spans="1:4" x14ac:dyDescent="0.25">
      <c r="A20" s="29"/>
      <c r="B20" s="28"/>
      <c r="C20" s="35"/>
      <c r="D20" s="35"/>
    </row>
    <row r="21" spans="1:4" x14ac:dyDescent="0.25">
      <c r="A21" s="29"/>
      <c r="B21" s="27"/>
      <c r="C21" s="35"/>
      <c r="D21" s="36"/>
    </row>
    <row r="22" spans="1:4" x14ac:dyDescent="0.25">
      <c r="A22" s="29"/>
      <c r="B22" s="28"/>
      <c r="C22" s="36"/>
      <c r="D22" s="36"/>
    </row>
    <row r="23" spans="1:4" x14ac:dyDescent="0.25">
      <c r="A23" s="29"/>
      <c r="B23" s="27"/>
      <c r="C23" s="36"/>
      <c r="D23" s="36"/>
    </row>
    <row r="24" spans="1:4" x14ac:dyDescent="0.25">
      <c r="A24" s="29"/>
      <c r="B24" s="28"/>
      <c r="C24" s="35"/>
      <c r="D24" s="35"/>
    </row>
    <row r="25" spans="1:4" x14ac:dyDescent="0.25">
      <c r="A25" s="29"/>
      <c r="B25" s="27"/>
      <c r="C25" s="31"/>
      <c r="D25" s="36"/>
    </row>
    <row r="26" spans="1:4" x14ac:dyDescent="0.25">
      <c r="A26" s="29"/>
      <c r="B26" s="28"/>
      <c r="C26" s="29"/>
      <c r="D26" s="29"/>
    </row>
    <row r="27" spans="1:4" x14ac:dyDescent="0.25">
      <c r="A27" s="29"/>
      <c r="B27" s="27"/>
      <c r="C27" s="29"/>
      <c r="D27" s="29"/>
    </row>
    <row r="28" spans="1:4" x14ac:dyDescent="0.25">
      <c r="A28" s="29"/>
      <c r="B28" s="28"/>
      <c r="C28" s="31"/>
      <c r="D28" s="31"/>
    </row>
    <row r="29" spans="1:4" x14ac:dyDescent="0.25">
      <c r="A29" s="29"/>
      <c r="B29" s="28"/>
      <c r="C29" s="29"/>
      <c r="D29" s="29"/>
    </row>
    <row r="30" spans="1:4" x14ac:dyDescent="0.25">
      <c r="A30" s="29"/>
      <c r="B30" s="27"/>
      <c r="C30" s="29"/>
      <c r="D30" s="31"/>
    </row>
    <row r="31" spans="1:4" x14ac:dyDescent="0.25">
      <c r="A31" s="29"/>
      <c r="B31" s="28"/>
      <c r="C31" s="31"/>
      <c r="D31" s="31"/>
    </row>
    <row r="32" spans="1:4" x14ac:dyDescent="0.25">
      <c r="A32" s="29"/>
      <c r="B32" s="27"/>
      <c r="C32" s="29"/>
      <c r="D32" s="29"/>
    </row>
    <row r="33" spans="1:4" x14ac:dyDescent="0.25">
      <c r="A33" s="29"/>
      <c r="B33" s="28"/>
      <c r="C33" s="31"/>
      <c r="D33" s="31"/>
    </row>
    <row r="34" spans="1:4" x14ac:dyDescent="0.25">
      <c r="A34" s="32"/>
      <c r="B34" s="32"/>
      <c r="C34" s="32"/>
      <c r="D34" s="32"/>
    </row>
    <row r="35" spans="1:4" x14ac:dyDescent="0.25">
      <c r="A35" s="32"/>
      <c r="B35" s="32"/>
      <c r="C35" s="32"/>
      <c r="D35" s="32"/>
    </row>
    <row r="36" spans="1:4" x14ac:dyDescent="0.25">
      <c r="A36" s="32"/>
      <c r="B36" s="32"/>
      <c r="C36" s="32"/>
      <c r="D36" s="3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  <vt:lpstr>'Лиц. счет. Св. расчет'!Область_печати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2021-01-27T09:02:12Z</cp:lastPrinted>
  <dcterms:created xsi:type="dcterms:W3CDTF">2011-07-25T05:21:17Z</dcterms:created>
  <dcterms:modified xsi:type="dcterms:W3CDTF">2025-01-21T09:55:49Z</dcterms:modified>
</cp:coreProperties>
</file>