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5"/>
  <c r="D26" i="6" l="1"/>
  <c r="C26"/>
  <c r="D8" i="2"/>
  <c r="D68" i="1"/>
  <c r="C68"/>
  <c r="D62"/>
  <c r="C61"/>
  <c r="C62"/>
  <c r="C22" i="6"/>
  <c r="C57" i="1"/>
  <c r="C52" l="1"/>
  <c r="C44"/>
  <c r="C47" s="1"/>
  <c r="C12" i="9"/>
  <c r="C42" i="1"/>
  <c r="C10" i="3"/>
  <c r="C10" i="9"/>
  <c r="C38" i="1"/>
  <c r="D6" i="3" l="1"/>
  <c r="D10" s="1"/>
  <c r="D6" i="9"/>
  <c r="D10" s="1"/>
  <c r="D12" s="1"/>
  <c r="D14" s="1"/>
  <c r="C12" i="6"/>
  <c r="C32" i="1"/>
  <c r="C34" s="1"/>
  <c r="C26"/>
  <c r="C28" s="1"/>
  <c r="C20"/>
  <c r="C22" s="1"/>
  <c r="D6" i="4"/>
  <c r="D8" s="1"/>
  <c r="C16" i="1"/>
  <c r="D6" i="6"/>
  <c r="D8" s="1"/>
  <c r="D6" i="2"/>
  <c r="C9" i="1"/>
  <c r="C11" s="1"/>
  <c r="D11" s="1"/>
  <c r="D16" s="1"/>
  <c r="D22" l="1"/>
  <c r="D28" s="1"/>
  <c r="D34" s="1"/>
  <c r="D38" s="1"/>
  <c r="D42" s="1"/>
  <c r="D47" s="1"/>
  <c r="D52" s="1"/>
  <c r="D57" s="1"/>
  <c r="D12" i="6"/>
  <c r="D14" s="1"/>
  <c r="D16" s="1"/>
  <c r="D18" s="1"/>
  <c r="D22" s="1"/>
  <c r="J9" i="5"/>
  <c r="N21" l="1"/>
  <c r="E4"/>
  <c r="M4"/>
  <c r="L4"/>
  <c r="K4"/>
  <c r="J4"/>
  <c r="I4"/>
  <c r="H4"/>
  <c r="G4"/>
  <c r="F4"/>
  <c r="D4"/>
  <c r="C4"/>
  <c r="B4"/>
  <c r="M14"/>
  <c r="N22"/>
  <c r="N20"/>
  <c r="M19"/>
  <c r="L19"/>
  <c r="K19"/>
  <c r="J19"/>
  <c r="H19"/>
  <c r="G19"/>
  <c r="F19"/>
  <c r="E19"/>
  <c r="D19"/>
  <c r="C19"/>
  <c r="B19"/>
  <c r="N18"/>
  <c r="N17"/>
  <c r="N8"/>
  <c r="J14"/>
  <c r="N12"/>
  <c r="L14"/>
  <c r="K14"/>
  <c r="I14"/>
  <c r="H14"/>
  <c r="G14"/>
  <c r="F14"/>
  <c r="E14"/>
  <c r="D14"/>
  <c r="C14"/>
  <c r="L9"/>
  <c r="K9"/>
  <c r="I9"/>
  <c r="H9"/>
  <c r="G9"/>
  <c r="F9"/>
  <c r="E9"/>
  <c r="D9"/>
  <c r="C9"/>
  <c r="B14"/>
  <c r="B9"/>
  <c r="J24" l="1"/>
  <c r="L24"/>
  <c r="K24"/>
  <c r="I19"/>
  <c r="I24" s="1"/>
  <c r="G24"/>
  <c r="F24"/>
  <c r="M24"/>
  <c r="H24"/>
  <c r="B24"/>
  <c r="E24"/>
  <c r="D24"/>
  <c r="C24"/>
  <c r="N19"/>
  <c r="N6"/>
  <c r="N23"/>
  <c r="N13"/>
  <c r="N5"/>
  <c r="N4" l="1"/>
  <c r="N11"/>
  <c r="N10"/>
  <c r="N15" l="1"/>
  <c r="N16"/>
  <c r="N14" l="1"/>
  <c r="N9"/>
  <c r="N24" l="1"/>
</calcChain>
</file>

<file path=xl/sharedStrings.xml><?xml version="1.0" encoding="utf-8"?>
<sst xmlns="http://schemas.openxmlformats.org/spreadsheetml/2006/main" count="192" uniqueCount="97">
  <si>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</si>
  <si>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</si>
  <si>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</si>
  <si>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</si>
  <si>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</si>
  <si>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</si>
  <si>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</si>
  <si>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</si>
  <si>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</si>
  <si>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</si>
  <si>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</si>
  <si>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</si>
  <si>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</si>
  <si>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</si>
  <si>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</si>
  <si>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</si>
  <si>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</si>
  <si>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</si>
  <si>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</si>
  <si>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</si>
  <si>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</si>
  <si>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</si>
  <si>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</si>
  <si>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</si>
  <si>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</si>
  <si>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</si>
  <si>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</si>
  <si>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</si>
  <si>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</si>
  <si>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</si>
  <si>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</si>
  <si>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</si>
  <si>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Металлургов,4</t>
  </si>
  <si>
    <t>-эл.оборудование</t>
  </si>
  <si>
    <t>-эл.оборудования</t>
  </si>
  <si>
    <t>очистка дорог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</si>
  <si>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</si>
  <si>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</si>
  <si>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</si>
  <si>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</si>
  <si>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</si>
  <si>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</si>
  <si>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</si>
  <si>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</si>
  <si>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</si>
  <si>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</si>
  <si>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Техобслуживание и снятие показания общедомового теплосчетчика</t>
  </si>
  <si>
    <t>7. Расходы по содержанию УК</t>
  </si>
  <si>
    <t>Ген.директор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</si>
  <si>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</si>
  <si>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</si>
  <si>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</si>
  <si>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</si>
  <si>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</si>
  <si>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Отогрев канализационных труб на крыше</t>
  </si>
  <si>
    <t>Обход подвала на предмет утечек, утечек не обнаружено</t>
  </si>
  <si>
    <t>Частичный ремонт отопления квартира №9</t>
  </si>
  <si>
    <t>Очистка куржаков</t>
  </si>
  <si>
    <t>Ремонт подъездного освещения Подъезд №3</t>
  </si>
  <si>
    <t>Лицевой счёт 2024г</t>
  </si>
  <si>
    <t>Итого за февраль</t>
  </si>
  <si>
    <t>Замена отопительных приборов, стояков отопления, установка запорной арматуры Квартира №7</t>
  </si>
  <si>
    <t>Отогрев водосточных и ливневых труб</t>
  </si>
  <si>
    <t>Итого за март</t>
  </si>
  <si>
    <t>Ремонт светильника, замена лампочки и схемы подъезд №2,4</t>
  </si>
  <si>
    <t>Ремонт стояка отопления квартира №8</t>
  </si>
  <si>
    <t>Итого за апрель</t>
  </si>
  <si>
    <t>Отключение отопления</t>
  </si>
  <si>
    <t>Итого за май</t>
  </si>
  <si>
    <t>Устранение неполадок с электроэнергией квартира №40</t>
  </si>
  <si>
    <t>Демонтаж старых проводов на крыше</t>
  </si>
  <si>
    <t>Гредировка щебня</t>
  </si>
  <si>
    <t>Замена стояка отопления в сальне квартира №37</t>
  </si>
  <si>
    <t>Восстановление кирпичной кладки возле подъезда №3</t>
  </si>
  <si>
    <t>Итого за июнь</t>
  </si>
  <si>
    <t>Скос травы на придомовой территории</t>
  </si>
  <si>
    <t>Уборка мусора</t>
  </si>
  <si>
    <t>Ремонт подъездных крылечек подъезд №1-4</t>
  </si>
  <si>
    <t>Установка пластиковых окон в подъезде</t>
  </si>
  <si>
    <t>Итого за июль</t>
  </si>
  <si>
    <t>Работы ППР</t>
  </si>
  <si>
    <t>Итого за август</t>
  </si>
  <si>
    <t>Ремонт светильника, замена лампочки и схемы подъезд №2</t>
  </si>
  <si>
    <t>Запуск отопления</t>
  </si>
  <si>
    <t>Итого за сентябрь</t>
  </si>
  <si>
    <t>Ремонт светильника замена лампочек и схем подъезд №1</t>
  </si>
  <si>
    <t>Обход подвала на предмет утечек</t>
  </si>
  <si>
    <t>Итого за октябрь</t>
  </si>
  <si>
    <t>Проверка фасадного освещения подъезд №1</t>
  </si>
  <si>
    <t>Ремонт светльников замена лампочек и схем подъезд №4</t>
  </si>
  <si>
    <t>Изготоление и установка урны у подъезда 1</t>
  </si>
  <si>
    <t>Итого за ноябрь</t>
  </si>
  <si>
    <t>Замена участка трубы отопления, ГВС квартира №1</t>
  </si>
  <si>
    <t>Установка крана на стояке ГВС квартира №7</t>
  </si>
  <si>
    <t>Итого за декабрь</t>
  </si>
  <si>
    <t>Изготовление и установка оконного проема в подвале</t>
  </si>
  <si>
    <t>Ремонт светильников замена лампочек и схем подъезд №1,2,3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</si>
</sst>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4" xfId="0" applyFont="1" applyBorder="1"/>
    <xf numFmtId="0" fontId="9" fillId="0" borderId="7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0"/>
  <sheetViews>
    <sheetView topLeftCell="A50" workbookViewId="0">
      <selection activeCell="B66" sqref="B66:C67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54" t="s">
        <v>53</v>
      </c>
      <c r="C1" s="54"/>
      <c r="D1" s="54"/>
      <c r="E1" s="6"/>
      <c r="F1" s="6"/>
      <c r="G1" s="6"/>
      <c r="H1" s="6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53" t="s">
        <v>4</v>
      </c>
      <c r="C3" s="53"/>
      <c r="D3" s="53"/>
      <c r="E3" s="1"/>
      <c r="F3" s="1"/>
      <c r="G3" s="1"/>
      <c r="H3" s="1"/>
    </row>
    <row r="4" spans="1:8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>
      <c r="A5" s="7"/>
      <c r="B5" s="3" t="s">
        <v>2</v>
      </c>
      <c r="C5" s="7"/>
      <c r="D5" s="7"/>
      <c r="E5" s="1"/>
      <c r="F5" s="1"/>
      <c r="G5" s="1"/>
      <c r="H5" s="1"/>
    </row>
    <row r="6" spans="1:8" s="5" customFormat="1" ht="30">
      <c r="A6" s="26">
        <v>1</v>
      </c>
      <c r="B6" s="26" t="s">
        <v>46</v>
      </c>
      <c r="C6" s="26">
        <v>1223.92</v>
      </c>
      <c r="D6" s="27"/>
      <c r="E6" s="4"/>
      <c r="F6" s="4"/>
    </row>
    <row r="7" spans="1:8" s="5" customFormat="1" ht="60">
      <c r="A7" s="26">
        <v>2</v>
      </c>
      <c r="B7" s="26" t="s">
        <v>50</v>
      </c>
      <c r="C7" s="26">
        <v>935</v>
      </c>
      <c r="D7" s="27"/>
      <c r="E7" s="4"/>
      <c r="F7" s="4"/>
    </row>
    <row r="8" spans="1:8">
      <c r="A8" s="26">
        <v>3</v>
      </c>
      <c r="B8" s="26" t="s">
        <v>54</v>
      </c>
      <c r="C8" s="26">
        <v>918</v>
      </c>
      <c r="D8" s="27"/>
      <c r="E8" s="1"/>
      <c r="F8" s="1"/>
    </row>
    <row r="9" spans="1:8" ht="30">
      <c r="A9" s="26">
        <v>4</v>
      </c>
      <c r="B9" s="26" t="s">
        <v>55</v>
      </c>
      <c r="C9" s="26">
        <f>918+459+459</f>
        <v>1836</v>
      </c>
      <c r="D9" s="27"/>
      <c r="E9" s="1"/>
      <c r="F9" s="1"/>
    </row>
    <row r="10" spans="1:8">
      <c r="A10" s="26">
        <v>5</v>
      </c>
      <c r="B10" s="26" t="s">
        <v>56</v>
      </c>
      <c r="C10" s="26">
        <v>1515</v>
      </c>
      <c r="D10" s="27"/>
      <c r="E10" s="1"/>
      <c r="F10" s="1"/>
    </row>
    <row r="11" spans="1:8">
      <c r="A11" s="26"/>
      <c r="B11" s="27" t="s">
        <v>51</v>
      </c>
      <c r="C11" s="27">
        <f>SUM(C6:C10)</f>
        <v>6427.92</v>
      </c>
      <c r="D11" s="27">
        <f>C11</f>
        <v>6427.92</v>
      </c>
      <c r="E11" s="1"/>
      <c r="F11" s="1"/>
    </row>
    <row r="12" spans="1:8">
      <c r="A12" s="7"/>
      <c r="B12" s="3" t="s">
        <v>6</v>
      </c>
      <c r="C12" s="7"/>
      <c r="D12" s="7"/>
      <c r="E12" s="1"/>
      <c r="F12" s="1"/>
    </row>
    <row r="13" spans="1:8" ht="30">
      <c r="A13" s="26">
        <v>1</v>
      </c>
      <c r="B13" s="26" t="s">
        <v>46</v>
      </c>
      <c r="C13" s="26">
        <v>1223.92</v>
      </c>
      <c r="D13" s="27"/>
      <c r="E13" s="1"/>
      <c r="F13" s="1"/>
    </row>
    <row r="14" spans="1:8" ht="60">
      <c r="A14" s="26">
        <v>2</v>
      </c>
      <c r="B14" s="26" t="s">
        <v>50</v>
      </c>
      <c r="C14" s="26">
        <v>935</v>
      </c>
      <c r="D14" s="27"/>
      <c r="E14" s="1"/>
      <c r="F14" s="1"/>
    </row>
    <row r="15" spans="1:8" ht="30">
      <c r="A15" s="26">
        <v>3</v>
      </c>
      <c r="B15" s="26" t="s">
        <v>55</v>
      </c>
      <c r="C15" s="26">
        <v>229.5</v>
      </c>
      <c r="D15" s="27"/>
      <c r="E15" s="1"/>
      <c r="F15" s="1"/>
    </row>
    <row r="16" spans="1:8">
      <c r="A16" s="26"/>
      <c r="B16" s="27" t="s">
        <v>60</v>
      </c>
      <c r="C16" s="27">
        <f>SUM(C13:C15)</f>
        <v>2388.42</v>
      </c>
      <c r="D16" s="27">
        <f>C16+D11</f>
        <v>8816.34</v>
      </c>
      <c r="E16" s="1"/>
      <c r="F16" s="1"/>
    </row>
    <row r="17" spans="1:6">
      <c r="A17" s="7"/>
      <c r="B17" s="3" t="s">
        <v>3</v>
      </c>
      <c r="C17" s="7"/>
      <c r="D17" s="7"/>
      <c r="E17" s="1"/>
      <c r="F17" s="1"/>
    </row>
    <row r="18" spans="1:6" ht="30">
      <c r="A18" s="26">
        <v>1</v>
      </c>
      <c r="B18" s="26" t="s">
        <v>46</v>
      </c>
      <c r="C18" s="26">
        <v>1223.92</v>
      </c>
      <c r="D18" s="27"/>
      <c r="E18" s="1"/>
      <c r="F18" s="1"/>
    </row>
    <row r="19" spans="1:6" ht="60">
      <c r="A19" s="26">
        <v>2</v>
      </c>
      <c r="B19" s="26" t="s">
        <v>50</v>
      </c>
      <c r="C19" s="26">
        <v>935</v>
      </c>
      <c r="D19" s="27"/>
      <c r="E19" s="1"/>
      <c r="F19" s="1"/>
    </row>
    <row r="20" spans="1:6">
      <c r="A20" s="26">
        <v>3</v>
      </c>
      <c r="B20" s="26" t="s">
        <v>62</v>
      </c>
      <c r="C20" s="26">
        <f>1477.1+1477.1+1836</f>
        <v>4790.2</v>
      </c>
      <c r="D20" s="27"/>
      <c r="E20" s="1"/>
      <c r="F20" s="1"/>
    </row>
    <row r="21" spans="1:6" ht="30">
      <c r="A21" s="26">
        <v>4</v>
      </c>
      <c r="B21" s="26" t="s">
        <v>55</v>
      </c>
      <c r="C21" s="26">
        <v>610.47</v>
      </c>
      <c r="D21" s="27"/>
      <c r="E21" s="1"/>
      <c r="F21" s="1"/>
    </row>
    <row r="22" spans="1:6">
      <c r="A22" s="26"/>
      <c r="B22" s="27" t="s">
        <v>63</v>
      </c>
      <c r="C22" s="27">
        <f>SUM(C18:C21)</f>
        <v>7559.59</v>
      </c>
      <c r="D22" s="27">
        <f>C22+D16</f>
        <v>16375.93</v>
      </c>
      <c r="E22" s="1"/>
      <c r="F22" s="1"/>
    </row>
    <row r="23" spans="1:6">
      <c r="A23" s="7"/>
      <c r="B23" s="3" t="s">
        <v>8</v>
      </c>
      <c r="C23" s="7"/>
      <c r="D23" s="7"/>
      <c r="E23" s="1"/>
      <c r="F23" s="1"/>
    </row>
    <row r="24" spans="1:6" ht="30">
      <c r="A24" s="26">
        <v>1</v>
      </c>
      <c r="B24" s="26" t="s">
        <v>46</v>
      </c>
      <c r="C24" s="26">
        <v>1223.92</v>
      </c>
      <c r="D24" s="27"/>
      <c r="E24" s="1"/>
      <c r="F24" s="1"/>
    </row>
    <row r="25" spans="1:6" ht="60">
      <c r="A25" s="26">
        <v>2</v>
      </c>
      <c r="B25" s="26" t="s">
        <v>50</v>
      </c>
      <c r="C25" s="26">
        <v>935</v>
      </c>
      <c r="D25" s="27"/>
      <c r="E25" s="1"/>
      <c r="F25" s="1"/>
    </row>
    <row r="26" spans="1:6" ht="30">
      <c r="A26" s="26">
        <v>3</v>
      </c>
      <c r="B26" s="26" t="s">
        <v>55</v>
      </c>
      <c r="C26" s="26">
        <f>918+918</f>
        <v>1836</v>
      </c>
      <c r="D26" s="27"/>
      <c r="E26" s="1"/>
      <c r="F26" s="1"/>
    </row>
    <row r="27" spans="1:6">
      <c r="A27" s="26">
        <v>4</v>
      </c>
      <c r="B27" s="26" t="s">
        <v>65</v>
      </c>
      <c r="C27" s="26">
        <v>5864.4</v>
      </c>
      <c r="D27" s="27"/>
      <c r="E27" s="1"/>
      <c r="F27" s="1"/>
    </row>
    <row r="28" spans="1:6">
      <c r="A28" s="26"/>
      <c r="B28" s="27" t="s">
        <v>66</v>
      </c>
      <c r="C28" s="27">
        <f>SUM(C24:C27)</f>
        <v>9859.32</v>
      </c>
      <c r="D28" s="27">
        <f>C28+D22</f>
        <v>26235.25</v>
      </c>
      <c r="E28" s="1"/>
      <c r="F28" s="1"/>
    </row>
    <row r="29" spans="1:6">
      <c r="A29" s="7"/>
      <c r="B29" s="3" t="s">
        <v>9</v>
      </c>
      <c r="C29" s="7"/>
      <c r="D29" s="7"/>
      <c r="E29" s="1"/>
      <c r="F29" s="1"/>
    </row>
    <row r="30" spans="1:6" ht="30">
      <c r="A30" s="26">
        <v>1</v>
      </c>
      <c r="B30" s="26" t="s">
        <v>46</v>
      </c>
      <c r="C30" s="26">
        <v>1223.92</v>
      </c>
      <c r="D30" s="27"/>
      <c r="E30" s="1"/>
      <c r="F30" s="1"/>
    </row>
    <row r="31" spans="1:6" ht="60">
      <c r="A31" s="26">
        <v>2</v>
      </c>
      <c r="B31" s="26" t="s">
        <v>50</v>
      </c>
      <c r="C31" s="26">
        <v>935</v>
      </c>
      <c r="D31" s="27"/>
      <c r="E31" s="1"/>
      <c r="F31" s="1"/>
    </row>
    <row r="32" spans="1:6" s="5" customFormat="1" ht="30">
      <c r="A32" s="26">
        <v>3</v>
      </c>
      <c r="B32" s="26" t="s">
        <v>55</v>
      </c>
      <c r="C32" s="26">
        <f>459+229.5</f>
        <v>688.5</v>
      </c>
      <c r="D32" s="27"/>
      <c r="E32" s="4"/>
      <c r="F32" s="4"/>
    </row>
    <row r="33" spans="1:6" s="5" customFormat="1">
      <c r="A33" s="26">
        <v>4</v>
      </c>
      <c r="B33" s="26" t="s">
        <v>67</v>
      </c>
      <c r="C33" s="26">
        <v>918</v>
      </c>
      <c r="D33" s="27"/>
      <c r="E33" s="4"/>
      <c r="F33" s="4"/>
    </row>
    <row r="34" spans="1:6" s="5" customFormat="1">
      <c r="A34" s="26"/>
      <c r="B34" s="27" t="s">
        <v>68</v>
      </c>
      <c r="C34" s="27">
        <f>SUM(C30:C33)</f>
        <v>3765.42</v>
      </c>
      <c r="D34" s="27">
        <f>C34+D28</f>
        <v>30000.67</v>
      </c>
      <c r="E34" s="4"/>
      <c r="F34" s="4"/>
    </row>
    <row r="35" spans="1:6" s="5" customFormat="1">
      <c r="A35" s="7"/>
      <c r="B35" s="3" t="s">
        <v>10</v>
      </c>
      <c r="C35" s="7"/>
      <c r="D35" s="7"/>
      <c r="E35" s="4"/>
      <c r="F35" s="4"/>
    </row>
    <row r="36" spans="1:6" s="5" customFormat="1" ht="30">
      <c r="A36" s="26">
        <v>1</v>
      </c>
      <c r="B36" s="26" t="s">
        <v>46</v>
      </c>
      <c r="C36" s="26">
        <v>1223.92</v>
      </c>
      <c r="D36" s="27"/>
      <c r="E36" s="4"/>
      <c r="F36" s="4"/>
    </row>
    <row r="37" spans="1:6" s="5" customFormat="1" ht="60">
      <c r="A37" s="26">
        <v>2</v>
      </c>
      <c r="B37" s="26" t="s">
        <v>50</v>
      </c>
      <c r="C37" s="26">
        <v>935</v>
      </c>
      <c r="D37" s="27"/>
      <c r="E37" s="4"/>
      <c r="F37" s="4"/>
    </row>
    <row r="38" spans="1:6" s="5" customFormat="1">
      <c r="A38" s="26"/>
      <c r="B38" s="27" t="s">
        <v>74</v>
      </c>
      <c r="C38" s="27">
        <f>SUM(C36:C37)</f>
        <v>2158.92</v>
      </c>
      <c r="D38" s="27">
        <f>C38+D34</f>
        <v>32159.589999999997</v>
      </c>
      <c r="E38" s="4"/>
      <c r="F38" s="4"/>
    </row>
    <row r="39" spans="1:6" s="5" customFormat="1">
      <c r="A39" s="7"/>
      <c r="B39" s="3" t="s">
        <v>11</v>
      </c>
      <c r="C39" s="7"/>
      <c r="D39" s="7"/>
      <c r="E39" s="4"/>
      <c r="F39" s="4"/>
    </row>
    <row r="40" spans="1:6" s="5" customFormat="1" ht="30">
      <c r="A40" s="26">
        <v>1</v>
      </c>
      <c r="B40" s="26" t="s">
        <v>46</v>
      </c>
      <c r="C40" s="26">
        <v>1223.92</v>
      </c>
      <c r="D40" s="27"/>
      <c r="E40" s="4"/>
      <c r="F40" s="4"/>
    </row>
    <row r="41" spans="1:6" s="5" customFormat="1" ht="60">
      <c r="A41" s="26">
        <v>2</v>
      </c>
      <c r="B41" s="26" t="s">
        <v>50</v>
      </c>
      <c r="C41" s="26">
        <v>935</v>
      </c>
      <c r="D41" s="27"/>
      <c r="E41" s="4"/>
      <c r="F41" s="4"/>
    </row>
    <row r="42" spans="1:6" s="5" customFormat="1">
      <c r="A42" s="26"/>
      <c r="B42" s="27" t="s">
        <v>79</v>
      </c>
      <c r="C42" s="27">
        <f>SUM(C40:C41)</f>
        <v>2158.92</v>
      </c>
      <c r="D42" s="27">
        <f>C42+D38</f>
        <v>34318.509999999995</v>
      </c>
      <c r="E42" s="4"/>
      <c r="F42" s="4"/>
    </row>
    <row r="43" spans="1:6" s="5" customFormat="1">
      <c r="A43" s="26"/>
      <c r="B43" s="27" t="s">
        <v>12</v>
      </c>
      <c r="C43" s="26"/>
      <c r="D43" s="27"/>
      <c r="E43" s="4"/>
      <c r="F43" s="4"/>
    </row>
    <row r="44" spans="1:6" s="5" customFormat="1" ht="30">
      <c r="A44" s="26">
        <v>1</v>
      </c>
      <c r="B44" s="26" t="s">
        <v>55</v>
      </c>
      <c r="C44" s="26">
        <f>690+1380</f>
        <v>2070</v>
      </c>
      <c r="D44" s="27"/>
      <c r="E44" s="4"/>
      <c r="F44" s="4"/>
    </row>
    <row r="45" spans="1:6" s="5" customFormat="1" ht="30">
      <c r="A45" s="26">
        <v>1</v>
      </c>
      <c r="B45" s="26" t="s">
        <v>46</v>
      </c>
      <c r="C45" s="26">
        <v>1223.92</v>
      </c>
      <c r="D45" s="27"/>
      <c r="E45" s="4"/>
      <c r="F45" s="4"/>
    </row>
    <row r="46" spans="1:6" s="5" customFormat="1" ht="60">
      <c r="A46" s="26">
        <v>2</v>
      </c>
      <c r="B46" s="26" t="s">
        <v>50</v>
      </c>
      <c r="C46" s="26">
        <v>935</v>
      </c>
      <c r="D46" s="27"/>
      <c r="E46" s="4"/>
      <c r="F46" s="4"/>
    </row>
    <row r="47" spans="1:6" s="5" customFormat="1">
      <c r="A47" s="26"/>
      <c r="B47" s="27" t="s">
        <v>81</v>
      </c>
      <c r="C47" s="27">
        <f>SUM(C44:C46)</f>
        <v>4228.92</v>
      </c>
      <c r="D47" s="27">
        <f>C47+D42</f>
        <v>38547.429999999993</v>
      </c>
      <c r="E47" s="4"/>
      <c r="F47" s="4"/>
    </row>
    <row r="48" spans="1:6" s="5" customFormat="1">
      <c r="A48" s="7"/>
      <c r="B48" s="3" t="s">
        <v>13</v>
      </c>
      <c r="C48" s="7"/>
      <c r="D48" s="7"/>
      <c r="E48" s="4"/>
      <c r="F48" s="4"/>
    </row>
    <row r="49" spans="1:6" s="5" customFormat="1" ht="30">
      <c r="A49" s="26">
        <v>1</v>
      </c>
      <c r="B49" s="26" t="s">
        <v>46</v>
      </c>
      <c r="C49" s="26">
        <v>1223.92</v>
      </c>
      <c r="D49" s="27"/>
      <c r="E49" s="4"/>
      <c r="F49" s="4"/>
    </row>
    <row r="50" spans="1:6" s="5" customFormat="1" ht="60">
      <c r="A50" s="26">
        <v>2</v>
      </c>
      <c r="B50" s="26" t="s">
        <v>50</v>
      </c>
      <c r="C50" s="26">
        <v>935</v>
      </c>
      <c r="D50" s="27"/>
      <c r="E50" s="4"/>
      <c r="F50" s="4"/>
    </row>
    <row r="51" spans="1:6" s="5" customFormat="1">
      <c r="A51" s="26">
        <v>3</v>
      </c>
      <c r="B51" s="26" t="s">
        <v>83</v>
      </c>
      <c r="C51" s="26">
        <v>2070</v>
      </c>
      <c r="D51" s="27"/>
      <c r="E51" s="4"/>
      <c r="F51" s="4"/>
    </row>
    <row r="52" spans="1:6" s="5" customFormat="1">
      <c r="A52" s="26"/>
      <c r="B52" s="27" t="s">
        <v>84</v>
      </c>
      <c r="C52" s="27">
        <f>SUM(C49:C51)</f>
        <v>4228.92</v>
      </c>
      <c r="D52" s="27">
        <f>C52+D47</f>
        <v>42776.349999999991</v>
      </c>
      <c r="E52" s="4"/>
      <c r="F52" s="4"/>
    </row>
    <row r="53" spans="1:6" s="5" customFormat="1">
      <c r="A53" s="7"/>
      <c r="B53" s="3" t="s">
        <v>14</v>
      </c>
      <c r="C53" s="7"/>
      <c r="D53" s="7"/>
      <c r="E53" s="4"/>
      <c r="F53" s="4"/>
    </row>
    <row r="54" spans="1:6" s="5" customFormat="1" ht="30">
      <c r="A54" s="26">
        <v>1</v>
      </c>
      <c r="B54" s="26" t="s">
        <v>46</v>
      </c>
      <c r="C54" s="26">
        <v>1223.92</v>
      </c>
      <c r="D54" s="27"/>
      <c r="E54" s="4"/>
      <c r="F54" s="4"/>
    </row>
    <row r="55" spans="1:6" s="5" customFormat="1" ht="60">
      <c r="A55" s="26">
        <v>2</v>
      </c>
      <c r="B55" s="26" t="s">
        <v>50</v>
      </c>
      <c r="C55" s="26">
        <v>935</v>
      </c>
      <c r="D55" s="27"/>
      <c r="E55" s="4"/>
      <c r="F55" s="4"/>
    </row>
    <row r="56" spans="1:6" s="5" customFormat="1">
      <c r="A56" s="26">
        <v>3</v>
      </c>
      <c r="B56" s="26" t="s">
        <v>86</v>
      </c>
      <c r="C56" s="26">
        <v>690</v>
      </c>
      <c r="D56" s="27"/>
      <c r="E56" s="4"/>
      <c r="F56" s="4"/>
    </row>
    <row r="57" spans="1:6" s="5" customFormat="1">
      <c r="A57" s="26"/>
      <c r="B57" s="27" t="s">
        <v>87</v>
      </c>
      <c r="C57" s="27">
        <f>SUM(C54:C56)</f>
        <v>2848.92</v>
      </c>
      <c r="D57" s="27">
        <f>C57+D52</f>
        <v>45625.26999999999</v>
      </c>
      <c r="E57" s="4"/>
      <c r="F57" s="4"/>
    </row>
    <row r="58" spans="1:6" s="5" customFormat="1">
      <c r="A58" s="7"/>
      <c r="B58" s="3" t="s">
        <v>15</v>
      </c>
      <c r="C58" s="7"/>
      <c r="D58" s="7"/>
      <c r="E58" s="4"/>
      <c r="F58" s="4"/>
    </row>
    <row r="59" spans="1:6" s="5" customFormat="1" ht="30">
      <c r="A59" s="26">
        <v>1</v>
      </c>
      <c r="B59" s="26" t="s">
        <v>46</v>
      </c>
      <c r="C59" s="26">
        <v>1223.92</v>
      </c>
      <c r="D59" s="27"/>
      <c r="E59" s="4"/>
      <c r="F59" s="4"/>
    </row>
    <row r="60" spans="1:6" s="5" customFormat="1" ht="60">
      <c r="A60" s="26">
        <v>2</v>
      </c>
      <c r="B60" s="26" t="s">
        <v>50</v>
      </c>
      <c r="C60" s="26">
        <v>935</v>
      </c>
      <c r="D60" s="27"/>
      <c r="E60" s="4"/>
      <c r="F60" s="4"/>
    </row>
    <row r="61" spans="1:6" s="5" customFormat="1">
      <c r="A61" s="26">
        <v>3</v>
      </c>
      <c r="B61" s="26" t="s">
        <v>86</v>
      </c>
      <c r="C61" s="26">
        <f>1380+690</f>
        <v>2070</v>
      </c>
      <c r="D61" s="27"/>
      <c r="E61" s="4"/>
      <c r="F61" s="4"/>
    </row>
    <row r="62" spans="1:6" s="5" customFormat="1">
      <c r="A62" s="26"/>
      <c r="B62" s="27" t="s">
        <v>91</v>
      </c>
      <c r="C62" s="27">
        <f>SUM(C59:C61)</f>
        <v>4228.92</v>
      </c>
      <c r="D62" s="27">
        <f>C62+D57</f>
        <v>49854.189999999988</v>
      </c>
      <c r="E62" s="4"/>
      <c r="F62" s="4"/>
    </row>
    <row r="63" spans="1:6" s="5" customFormat="1">
      <c r="A63" s="7"/>
      <c r="B63" s="3" t="s">
        <v>16</v>
      </c>
      <c r="C63" s="7"/>
      <c r="D63" s="7"/>
      <c r="E63" s="4"/>
      <c r="F63" s="4"/>
    </row>
    <row r="64" spans="1:6" s="5" customFormat="1" ht="30">
      <c r="A64" s="26">
        <v>1</v>
      </c>
      <c r="B64" s="26" t="s">
        <v>46</v>
      </c>
      <c r="C64" s="26">
        <v>1223.92</v>
      </c>
      <c r="D64" s="27"/>
      <c r="E64" s="4"/>
      <c r="F64" s="4"/>
    </row>
    <row r="65" spans="1:6" s="5" customFormat="1" ht="60">
      <c r="A65" s="26">
        <v>2</v>
      </c>
      <c r="B65" s="26" t="s">
        <v>50</v>
      </c>
      <c r="C65" s="26">
        <v>935</v>
      </c>
      <c r="D65" s="27"/>
      <c r="E65" s="4"/>
      <c r="F65" s="4"/>
    </row>
    <row r="66" spans="1:6" s="5" customFormat="1" ht="30">
      <c r="A66" s="26">
        <v>3</v>
      </c>
      <c r="B66" s="26" t="s">
        <v>92</v>
      </c>
      <c r="C66" s="26">
        <v>3238</v>
      </c>
      <c r="D66" s="27"/>
      <c r="E66" s="4"/>
      <c r="F66" s="4"/>
    </row>
    <row r="67" spans="1:6" s="5" customFormat="1">
      <c r="A67" s="26">
        <v>4</v>
      </c>
      <c r="B67" s="26" t="s">
        <v>93</v>
      </c>
      <c r="C67" s="26">
        <v>2346.6</v>
      </c>
      <c r="D67" s="27"/>
      <c r="E67" s="4"/>
      <c r="F67" s="4"/>
    </row>
    <row r="68" spans="1:6" s="5" customFormat="1">
      <c r="A68" s="26"/>
      <c r="B68" s="27" t="s">
        <v>94</v>
      </c>
      <c r="C68" s="27">
        <f>SUM(C64:C67)</f>
        <v>7743.52</v>
      </c>
      <c r="D68" s="27">
        <f>C68+D62</f>
        <v>57597.709999999992</v>
      </c>
      <c r="E68" s="4"/>
      <c r="F68" s="4"/>
    </row>
    <row r="69" spans="1:6" s="5" customFormat="1">
      <c r="A69" s="26"/>
      <c r="B69" s="27"/>
      <c r="C69" s="26"/>
      <c r="D69" s="27"/>
      <c r="E69" s="4"/>
      <c r="F69" s="4"/>
    </row>
    <row r="70" spans="1:6" s="5" customFormat="1">
      <c r="A70" s="26"/>
      <c r="B70" s="26"/>
      <c r="C70" s="26"/>
      <c r="D70" s="27"/>
      <c r="E70" s="4"/>
      <c r="F70" s="4"/>
    </row>
    <row r="71" spans="1:6" s="5" customFormat="1">
      <c r="A71" s="26"/>
      <c r="B71" s="26"/>
      <c r="C71" s="26"/>
      <c r="D71" s="27"/>
      <c r="E71" s="4"/>
      <c r="F71" s="4"/>
    </row>
    <row r="72" spans="1:6" s="5" customFormat="1">
      <c r="A72" s="26"/>
      <c r="B72" s="26"/>
      <c r="C72" s="26"/>
      <c r="D72" s="27"/>
      <c r="E72" s="4"/>
      <c r="F72" s="4"/>
    </row>
    <row r="73" spans="1:6" s="5" customFormat="1">
      <c r="A73" s="26"/>
      <c r="B73" s="27"/>
      <c r="C73" s="27"/>
      <c r="D73" s="27"/>
      <c r="E73" s="4"/>
      <c r="F73" s="4"/>
    </row>
    <row r="74" spans="1:6" s="5" customFormat="1">
      <c r="A74" s="26"/>
      <c r="B74" s="26"/>
      <c r="C74" s="26"/>
      <c r="D74" s="27"/>
      <c r="E74" s="4"/>
      <c r="F74" s="4"/>
    </row>
    <row r="75" spans="1:6" s="5" customFormat="1">
      <c r="A75" s="26"/>
      <c r="B75" s="26"/>
      <c r="C75" s="26"/>
      <c r="D75" s="27"/>
      <c r="E75" s="4"/>
      <c r="F75" s="4"/>
    </row>
    <row r="76" spans="1:6" s="5" customFormat="1">
      <c r="A76" s="26"/>
      <c r="B76" s="26"/>
      <c r="C76" s="26"/>
      <c r="D76" s="27"/>
      <c r="E76" s="4"/>
      <c r="F76" s="4"/>
    </row>
    <row r="77" spans="1:6" s="5" customFormat="1">
      <c r="A77" s="10"/>
      <c r="B77" s="3"/>
      <c r="C77" s="10"/>
      <c r="D77" s="3"/>
      <c r="E77" s="4"/>
      <c r="F77" s="4"/>
    </row>
    <row r="78" spans="1:6" s="5" customFormat="1">
      <c r="A78" s="26"/>
      <c r="B78" s="27"/>
      <c r="C78" s="26"/>
      <c r="D78" s="27"/>
      <c r="E78" s="4"/>
      <c r="F78" s="4"/>
    </row>
    <row r="79" spans="1:6">
      <c r="A79" s="26"/>
      <c r="B79" s="26"/>
      <c r="C79" s="26"/>
      <c r="D79" s="3"/>
      <c r="E79" s="1"/>
      <c r="F79" s="1"/>
    </row>
    <row r="80" spans="1:6">
      <c r="A80" s="26"/>
      <c r="B80" s="27"/>
      <c r="C80" s="26"/>
      <c r="D80" s="3"/>
      <c r="E80" s="1"/>
      <c r="F8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B8" sqref="B8:C8"/>
    </sheetView>
  </sheetViews>
  <sheetFormatPr defaultRowHeight="15"/>
  <cols>
    <col min="1" max="1" width="4.28515625" customWidth="1"/>
    <col min="2" max="2" width="47.5703125" customWidth="1"/>
    <col min="3" max="3" width="11.5703125" customWidth="1"/>
    <col min="4" max="4" width="13.7109375" customWidth="1"/>
  </cols>
  <sheetData>
    <row r="1" spans="1:8" ht="21">
      <c r="A1" s="1"/>
      <c r="B1" s="54" t="s">
        <v>53</v>
      </c>
      <c r="C1" s="54"/>
      <c r="D1" s="54"/>
      <c r="E1" s="6"/>
      <c r="F1" s="6"/>
      <c r="G1" s="6"/>
      <c r="H1" s="6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53" t="s">
        <v>7</v>
      </c>
      <c r="C3" s="53"/>
      <c r="D3" s="53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>
      <c r="A6" s="26">
        <v>1</v>
      </c>
      <c r="B6" s="26" t="s">
        <v>57</v>
      </c>
      <c r="C6" s="26">
        <v>918</v>
      </c>
      <c r="D6" s="27">
        <f>C6</f>
        <v>918</v>
      </c>
    </row>
    <row r="7" spans="1:8" s="4" customFormat="1">
      <c r="A7" s="27"/>
      <c r="B7" s="27" t="s">
        <v>16</v>
      </c>
      <c r="C7" s="26"/>
      <c r="D7" s="27"/>
    </row>
    <row r="8" spans="1:8" s="1" customFormat="1" ht="30">
      <c r="A8" s="26">
        <v>1</v>
      </c>
      <c r="B8" s="26" t="s">
        <v>95</v>
      </c>
      <c r="C8" s="26">
        <v>2070</v>
      </c>
      <c r="D8" s="27">
        <f>C8+D6</f>
        <v>2988</v>
      </c>
    </row>
    <row r="9" spans="1:8" s="1" customFormat="1">
      <c r="A9" s="26"/>
      <c r="B9" s="26"/>
      <c r="C9" s="26"/>
      <c r="D9" s="27"/>
    </row>
    <row r="10" spans="1:8" s="4" customFormat="1">
      <c r="A10" s="26"/>
      <c r="B10" s="27"/>
      <c r="C10" s="27"/>
      <c r="D10" s="27"/>
    </row>
    <row r="11" spans="1:8" s="4" customFormat="1">
      <c r="A11" s="27"/>
      <c r="B11" s="27"/>
      <c r="C11" s="26"/>
      <c r="D11" s="27"/>
    </row>
    <row r="12" spans="1:8" s="1" customFormat="1">
      <c r="A12" s="26"/>
      <c r="B12" s="26"/>
      <c r="C12" s="27"/>
      <c r="D12" s="27"/>
    </row>
    <row r="13" spans="1:8" s="1" customFormat="1">
      <c r="A13" s="26"/>
      <c r="B13" s="27"/>
      <c r="C13" s="26"/>
      <c r="D13" s="27"/>
    </row>
    <row r="14" spans="1:8" s="1" customFormat="1">
      <c r="A14" s="26"/>
      <c r="B14" s="26"/>
      <c r="C14" s="26"/>
      <c r="D14" s="27"/>
    </row>
    <row r="15" spans="1:8" s="1" customFormat="1">
      <c r="A15" s="26"/>
      <c r="B15" s="27"/>
      <c r="C15" s="26"/>
      <c r="D15" s="27"/>
    </row>
    <row r="16" spans="1:8" s="1" customFormat="1">
      <c r="A16" s="26"/>
      <c r="B16" s="26"/>
      <c r="C16" s="26"/>
      <c r="D16" s="27"/>
    </row>
    <row r="17" spans="1:4" s="1" customFormat="1">
      <c r="A17" s="26"/>
      <c r="B17" s="26"/>
      <c r="C17" s="26"/>
      <c r="D17" s="26"/>
    </row>
    <row r="18" spans="1:4" s="1" customFormat="1">
      <c r="A18" s="26"/>
      <c r="B18" s="27"/>
      <c r="C18" s="27"/>
      <c r="D18" s="27"/>
    </row>
    <row r="19" spans="1:4" s="1" customFormat="1">
      <c r="A19" s="26"/>
      <c r="B19" s="26"/>
      <c r="C19" s="26"/>
      <c r="D19" s="27"/>
    </row>
    <row r="20" spans="1:4" s="1" customFormat="1" ht="15.75" customHeight="1">
      <c r="A20" s="26"/>
      <c r="B20" s="26"/>
      <c r="C20" s="26"/>
      <c r="D20" s="27"/>
    </row>
    <row r="21" spans="1:4" s="1" customFormat="1">
      <c r="A21" s="26"/>
      <c r="B21" s="26"/>
      <c r="C21" s="26"/>
      <c r="D21" s="27"/>
    </row>
    <row r="22" spans="1:4" s="1" customFormat="1">
      <c r="A22" s="26"/>
      <c r="B22" s="26"/>
      <c r="C22" s="27"/>
      <c r="D22" s="27"/>
    </row>
    <row r="23" spans="1:4">
      <c r="A23" s="28"/>
      <c r="B23" s="26"/>
      <c r="C23" s="28"/>
      <c r="D23" s="28"/>
    </row>
    <row r="24" spans="1:4">
      <c r="A24" s="28"/>
      <c r="B24" s="26"/>
      <c r="C24" s="28"/>
      <c r="D24" s="28"/>
    </row>
    <row r="25" spans="1:4">
      <c r="A25" s="28"/>
      <c r="B25" s="26"/>
      <c r="C25" s="28"/>
      <c r="D25" s="28"/>
    </row>
    <row r="26" spans="1:4">
      <c r="A26" s="28"/>
      <c r="B26" s="26"/>
      <c r="C26" s="29"/>
      <c r="D26" s="29"/>
    </row>
    <row r="27" spans="1:4">
      <c r="A27" s="28"/>
      <c r="B27" s="26"/>
      <c r="C27" s="28"/>
      <c r="D27" s="28"/>
    </row>
    <row r="28" spans="1:4">
      <c r="A28" s="28"/>
      <c r="B28" s="26"/>
      <c r="C28" s="29"/>
      <c r="D28" s="29"/>
    </row>
    <row r="29" spans="1:4">
      <c r="A29" s="28"/>
      <c r="B29" s="26"/>
      <c r="C29" s="28"/>
      <c r="D29" s="28"/>
    </row>
    <row r="30" spans="1:4">
      <c r="A30" s="28"/>
      <c r="B30" s="26"/>
      <c r="C30" s="28"/>
      <c r="D30" s="28"/>
    </row>
    <row r="31" spans="1:4">
      <c r="A31" s="28"/>
      <c r="B31" s="26"/>
      <c r="C31" s="28"/>
      <c r="D31" s="28"/>
    </row>
    <row r="32" spans="1:4">
      <c r="A32" s="28"/>
      <c r="B32" s="26"/>
      <c r="C32" s="28"/>
      <c r="D32" s="28"/>
    </row>
    <row r="33" spans="1:4">
      <c r="A33" s="28"/>
      <c r="B33" s="26"/>
      <c r="C33" s="28"/>
      <c r="D33" s="28"/>
    </row>
    <row r="34" spans="1:4">
      <c r="A34" s="28"/>
      <c r="B34" s="26"/>
      <c r="C34" s="28"/>
      <c r="D34" s="28"/>
    </row>
    <row r="35" spans="1:4">
      <c r="A35" s="28"/>
      <c r="B35" s="26"/>
      <c r="C35" s="28"/>
      <c r="D35" s="28"/>
    </row>
    <row r="36" spans="1:4">
      <c r="A36" s="28"/>
      <c r="B36" s="27"/>
      <c r="C36" s="29"/>
      <c r="D36" s="29"/>
    </row>
    <row r="37" spans="1:4">
      <c r="A37" s="28"/>
      <c r="B37" s="27"/>
      <c r="C37" s="28"/>
      <c r="D37" s="28"/>
    </row>
    <row r="38" spans="1:4">
      <c r="A38" s="28"/>
      <c r="B38" s="26"/>
      <c r="C38" s="28"/>
      <c r="D38" s="28"/>
    </row>
    <row r="39" spans="1:4">
      <c r="A39" s="28"/>
      <c r="B39" s="27"/>
      <c r="C39" s="29"/>
      <c r="D39" s="29"/>
    </row>
    <row r="40" spans="1:4">
      <c r="A40" s="30"/>
      <c r="B40" s="30"/>
      <c r="C40" s="30"/>
      <c r="D40" s="30"/>
    </row>
    <row r="41" spans="1:4">
      <c r="A41" s="30"/>
      <c r="B41" s="30"/>
      <c r="C41" s="30"/>
      <c r="D41" s="30"/>
    </row>
    <row r="42" spans="1:4">
      <c r="A42" s="30"/>
      <c r="B42" s="30"/>
      <c r="C42" s="30"/>
      <c r="D42" s="30"/>
    </row>
    <row r="43" spans="1:4">
      <c r="A43" s="30"/>
      <c r="B43" s="30"/>
      <c r="C43" s="30"/>
      <c r="D43" s="30"/>
    </row>
    <row r="44" spans="1:4">
      <c r="A44" s="30"/>
      <c r="B44" s="30"/>
      <c r="C44" s="30"/>
      <c r="D44" s="3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B24" sqref="B24:C25"/>
    </sheetView>
  </sheetViews>
  <sheetFormatPr defaultRowHeight="15"/>
  <cols>
    <col min="1" max="1" width="4.28515625" customWidth="1"/>
    <col min="2" max="2" width="46" customWidth="1"/>
    <col min="3" max="3" width="9.5703125" bestFit="1" customWidth="1"/>
    <col min="4" max="4" width="13.28515625" customWidth="1"/>
  </cols>
  <sheetData>
    <row r="1" spans="1:4" ht="15.75">
      <c r="A1" s="1"/>
      <c r="B1" s="54" t="s">
        <v>53</v>
      </c>
      <c r="C1" s="54"/>
      <c r="D1" s="54"/>
    </row>
    <row r="2" spans="1:4" ht="15.75">
      <c r="A2" s="1"/>
      <c r="B2" s="2" t="s">
        <v>32</v>
      </c>
      <c r="C2" s="1"/>
      <c r="D2" s="1"/>
    </row>
    <row r="3" spans="1:4">
      <c r="A3" s="1"/>
      <c r="B3" s="53" t="s">
        <v>31</v>
      </c>
      <c r="C3" s="53"/>
      <c r="D3" s="53"/>
    </row>
    <row r="4" spans="1:4">
      <c r="A4" s="7"/>
      <c r="B4" s="8" t="s">
        <v>0</v>
      </c>
      <c r="C4" s="7" t="s">
        <v>1</v>
      </c>
      <c r="D4" s="8" t="s">
        <v>27</v>
      </c>
    </row>
    <row r="5" spans="1:4">
      <c r="A5" s="7"/>
      <c r="B5" s="3" t="s">
        <v>2</v>
      </c>
      <c r="C5" s="7"/>
      <c r="D5" s="7"/>
    </row>
    <row r="6" spans="1:4">
      <c r="A6" s="26">
        <v>1</v>
      </c>
      <c r="B6" s="26" t="s">
        <v>58</v>
      </c>
      <c r="C6" s="26">
        <v>940</v>
      </c>
      <c r="D6" s="27">
        <f>C6</f>
        <v>940</v>
      </c>
    </row>
    <row r="7" spans="1:4">
      <c r="A7" s="26"/>
      <c r="B7" s="27" t="s">
        <v>3</v>
      </c>
      <c r="C7" s="26"/>
      <c r="D7" s="26"/>
    </row>
    <row r="8" spans="1:4" ht="30">
      <c r="A8" s="26">
        <v>1</v>
      </c>
      <c r="B8" s="26" t="s">
        <v>64</v>
      </c>
      <c r="C8" s="26">
        <v>1491</v>
      </c>
      <c r="D8" s="27">
        <f>C8+D6</f>
        <v>2431</v>
      </c>
    </row>
    <row r="9" spans="1:4">
      <c r="A9" s="26"/>
      <c r="B9" s="27" t="s">
        <v>9</v>
      </c>
      <c r="C9" s="26"/>
      <c r="D9" s="27"/>
    </row>
    <row r="10" spans="1:4" ht="30">
      <c r="A10" s="26">
        <v>1</v>
      </c>
      <c r="B10" s="26" t="s">
        <v>69</v>
      </c>
      <c r="C10" s="26">
        <v>3889</v>
      </c>
      <c r="D10" s="27"/>
    </row>
    <row r="11" spans="1:4">
      <c r="A11" s="26">
        <v>2</v>
      </c>
      <c r="B11" s="26" t="s">
        <v>70</v>
      </c>
      <c r="C11" s="26">
        <v>918</v>
      </c>
      <c r="D11" s="27"/>
    </row>
    <row r="12" spans="1:4">
      <c r="A12" s="26"/>
      <c r="B12" s="27" t="s">
        <v>68</v>
      </c>
      <c r="C12" s="27">
        <f>SUM(C10:C11)</f>
        <v>4807</v>
      </c>
      <c r="D12" s="27">
        <f>C12+D8</f>
        <v>7238</v>
      </c>
    </row>
    <row r="13" spans="1:4">
      <c r="A13" s="26"/>
      <c r="B13" s="27" t="s">
        <v>11</v>
      </c>
      <c r="C13" s="26"/>
      <c r="D13" s="31"/>
    </row>
    <row r="14" spans="1:4">
      <c r="A14" s="26">
        <v>1</v>
      </c>
      <c r="B14" s="26" t="s">
        <v>80</v>
      </c>
      <c r="C14" s="27">
        <v>11284.85</v>
      </c>
      <c r="D14" s="27">
        <f>C14+D12</f>
        <v>18522.849999999999</v>
      </c>
    </row>
    <row r="15" spans="1:4">
      <c r="A15" s="26"/>
      <c r="B15" s="27" t="s">
        <v>12</v>
      </c>
      <c r="C15" s="26"/>
      <c r="D15" s="31"/>
    </row>
    <row r="16" spans="1:4" ht="30">
      <c r="A16" s="26">
        <v>1</v>
      </c>
      <c r="B16" s="26" t="s">
        <v>82</v>
      </c>
      <c r="C16" s="26">
        <v>2117.1999999999998</v>
      </c>
      <c r="D16" s="27">
        <f>C16+D14</f>
        <v>20640.05</v>
      </c>
    </row>
    <row r="17" spans="1:4">
      <c r="A17" s="26"/>
      <c r="B17" s="27" t="s">
        <v>13</v>
      </c>
      <c r="C17" s="26"/>
      <c r="D17" s="31"/>
    </row>
    <row r="18" spans="1:4" ht="30">
      <c r="A18" s="26">
        <v>1</v>
      </c>
      <c r="B18" s="26" t="s">
        <v>85</v>
      </c>
      <c r="C18" s="26">
        <v>2892.7</v>
      </c>
      <c r="D18" s="27">
        <f>C18+D16</f>
        <v>23532.75</v>
      </c>
    </row>
    <row r="19" spans="1:4">
      <c r="A19" s="26"/>
      <c r="B19" s="27" t="s">
        <v>14</v>
      </c>
      <c r="C19" s="26"/>
      <c r="D19" s="31"/>
    </row>
    <row r="20" spans="1:4">
      <c r="A20" s="26">
        <v>1</v>
      </c>
      <c r="B20" s="26" t="s">
        <v>88</v>
      </c>
      <c r="C20" s="26">
        <v>2070</v>
      </c>
      <c r="D20" s="27"/>
    </row>
    <row r="21" spans="1:4" ht="30">
      <c r="A21" s="26">
        <v>2</v>
      </c>
      <c r="B21" s="26" t="s">
        <v>89</v>
      </c>
      <c r="C21" s="26">
        <v>2121</v>
      </c>
      <c r="D21" s="31"/>
    </row>
    <row r="22" spans="1:4">
      <c r="A22" s="26"/>
      <c r="B22" s="27" t="s">
        <v>87</v>
      </c>
      <c r="C22" s="27">
        <f>SUM(C20:C21)</f>
        <v>4191</v>
      </c>
      <c r="D22" s="27">
        <f>C22+D18</f>
        <v>27723.75</v>
      </c>
    </row>
    <row r="23" spans="1:4">
      <c r="A23" s="26"/>
      <c r="B23" s="27" t="s">
        <v>16</v>
      </c>
      <c r="C23" s="26"/>
      <c r="D23" s="31"/>
    </row>
    <row r="24" spans="1:4">
      <c r="A24" s="26">
        <v>1</v>
      </c>
      <c r="B24" s="26" t="s">
        <v>80</v>
      </c>
      <c r="C24" s="26">
        <v>9939</v>
      </c>
      <c r="D24" s="27"/>
    </row>
    <row r="25" spans="1:4" ht="30">
      <c r="A25" s="26">
        <v>2</v>
      </c>
      <c r="B25" s="26" t="s">
        <v>96</v>
      </c>
      <c r="C25" s="26">
        <v>3563.24</v>
      </c>
      <c r="D25" s="28"/>
    </row>
    <row r="26" spans="1:4">
      <c r="A26" s="28"/>
      <c r="B26" s="27" t="s">
        <v>94</v>
      </c>
      <c r="C26" s="27">
        <f>SUM(C24:C25)</f>
        <v>13502.24</v>
      </c>
      <c r="D26" s="29">
        <f>C26+D22</f>
        <v>41225.99</v>
      </c>
    </row>
    <row r="27" spans="1:4">
      <c r="A27" s="28"/>
      <c r="B27" s="27"/>
      <c r="C27" s="28"/>
      <c r="D27" s="32"/>
    </row>
    <row r="28" spans="1:4">
      <c r="A28" s="28"/>
      <c r="B28" s="27"/>
      <c r="C28" s="28"/>
      <c r="D28" s="28"/>
    </row>
    <row r="29" spans="1:4">
      <c r="A29" s="28"/>
      <c r="B29" s="26"/>
      <c r="C29" s="26"/>
      <c r="D29" s="29"/>
    </row>
    <row r="30" spans="1:4">
      <c r="A30" s="28"/>
      <c r="B30" s="26"/>
      <c r="C30" s="26"/>
      <c r="D30" s="29"/>
    </row>
    <row r="31" spans="1:4">
      <c r="A31" s="28"/>
      <c r="B31" s="27"/>
      <c r="C31" s="28"/>
      <c r="D31" s="32"/>
    </row>
    <row r="32" spans="1:4">
      <c r="A32" s="28"/>
      <c r="B32" s="27"/>
      <c r="C32" s="28"/>
      <c r="D32" s="29"/>
    </row>
    <row r="33" spans="1:4">
      <c r="A33" s="28"/>
      <c r="B33" s="26"/>
      <c r="C33" s="26"/>
      <c r="D33" s="32"/>
    </row>
    <row r="34" spans="1:4">
      <c r="A34" s="28"/>
      <c r="B34" s="26"/>
      <c r="C34" s="28"/>
      <c r="D34" s="29"/>
    </row>
    <row r="35" spans="1:4">
      <c r="A35" s="28"/>
      <c r="B35" s="26"/>
      <c r="C35" s="26"/>
      <c r="D35" s="32"/>
    </row>
    <row r="36" spans="1:4">
      <c r="A36" s="28"/>
      <c r="B36" s="26"/>
      <c r="C36" s="28"/>
      <c r="D36" s="29"/>
    </row>
    <row r="37" spans="1:4">
      <c r="A37" s="28"/>
      <c r="B37" s="26"/>
      <c r="C37" s="28"/>
      <c r="D37" s="32"/>
    </row>
    <row r="38" spans="1:4">
      <c r="A38" s="28"/>
      <c r="B38" s="26"/>
      <c r="C38" s="28"/>
      <c r="D38" s="29"/>
    </row>
    <row r="39" spans="1:4">
      <c r="A39" s="12"/>
      <c r="B39" s="10"/>
      <c r="C39" s="12"/>
      <c r="D39" s="11"/>
    </row>
    <row r="40" spans="1:4">
      <c r="A40" s="12"/>
      <c r="B40" s="10"/>
      <c r="C40" s="12"/>
      <c r="D40" s="11"/>
    </row>
    <row r="41" spans="1:4">
      <c r="A41" s="12"/>
      <c r="B41" s="10"/>
      <c r="C41" s="12"/>
      <c r="D41" s="11"/>
    </row>
    <row r="42" spans="1:4">
      <c r="A42" s="12"/>
      <c r="B42" s="10"/>
      <c r="C42" s="12"/>
      <c r="D42" s="11"/>
    </row>
    <row r="43" spans="1:4">
      <c r="A43" s="12"/>
      <c r="B43" s="10"/>
      <c r="C43" s="12"/>
      <c r="D43" s="12"/>
    </row>
    <row r="44" spans="1:4">
      <c r="A44" s="12"/>
      <c r="B44" s="10"/>
      <c r="C44" s="12"/>
      <c r="D4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D10" sqref="D10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54" t="s">
        <v>53</v>
      </c>
      <c r="C1" s="54"/>
      <c r="D1" s="54"/>
      <c r="E1" s="6"/>
      <c r="F1" s="6"/>
      <c r="G1" s="6"/>
      <c r="H1" s="6"/>
    </row>
    <row r="2" spans="1:8" ht="21.6" customHeight="1">
      <c r="A2" s="1"/>
      <c r="B2" s="55" t="s">
        <v>32</v>
      </c>
      <c r="C2" s="55"/>
      <c r="D2" s="55"/>
      <c r="E2" s="1"/>
      <c r="F2" s="1"/>
      <c r="G2" s="1"/>
      <c r="H2" s="1"/>
    </row>
    <row r="3" spans="1:8" ht="17.25" customHeight="1">
      <c r="A3" s="1"/>
      <c r="B3" s="54" t="s">
        <v>5</v>
      </c>
      <c r="C3" s="54"/>
      <c r="D3" s="54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ht="15.75">
      <c r="A5" s="34"/>
      <c r="B5" s="35" t="s">
        <v>9</v>
      </c>
      <c r="C5" s="34"/>
      <c r="D5" s="34"/>
      <c r="E5" s="1"/>
      <c r="F5" s="1"/>
      <c r="G5" s="1"/>
      <c r="H5" s="1"/>
    </row>
    <row r="6" spans="1:8" ht="30">
      <c r="A6" s="26">
        <v>1</v>
      </c>
      <c r="B6" s="26" t="s">
        <v>73</v>
      </c>
      <c r="C6" s="36">
        <v>3341.5</v>
      </c>
      <c r="D6" s="27">
        <f>C6</f>
        <v>3341.5</v>
      </c>
    </row>
    <row r="7" spans="1:8">
      <c r="A7" s="29"/>
      <c r="B7" s="29" t="s">
        <v>10</v>
      </c>
      <c r="C7" s="37"/>
      <c r="D7" s="29"/>
    </row>
    <row r="8" spans="1:8">
      <c r="A8" s="28">
        <v>1</v>
      </c>
      <c r="B8" s="26" t="s">
        <v>77</v>
      </c>
      <c r="C8" s="37">
        <v>40594.300000000003</v>
      </c>
      <c r="D8" s="38"/>
    </row>
    <row r="9" spans="1:8">
      <c r="A9" s="39">
        <v>2</v>
      </c>
      <c r="B9" s="40" t="s">
        <v>78</v>
      </c>
      <c r="C9" s="44">
        <v>94150</v>
      </c>
      <c r="D9" s="29"/>
    </row>
    <row r="10" spans="1:8">
      <c r="A10" s="41"/>
      <c r="B10" s="50" t="s">
        <v>74</v>
      </c>
      <c r="C10" s="51">
        <f>SUM(C8:C9)</f>
        <v>134744.29999999999</v>
      </c>
      <c r="D10" s="52">
        <f>C10+D6</f>
        <v>138085.79999999999</v>
      </c>
    </row>
    <row r="11" spans="1:8">
      <c r="A11" s="28"/>
      <c r="B11" s="26"/>
      <c r="C11" s="28"/>
      <c r="D11" s="28"/>
    </row>
    <row r="12" spans="1:8">
      <c r="A12" s="28"/>
      <c r="B12" s="28"/>
      <c r="C12" s="28"/>
      <c r="D12" s="29"/>
    </row>
    <row r="13" spans="1:8">
      <c r="A13" s="28"/>
      <c r="B13" s="29"/>
      <c r="C13" s="28"/>
      <c r="D13" s="28"/>
    </row>
    <row r="14" spans="1:8">
      <c r="A14" s="28"/>
      <c r="B14" s="28"/>
      <c r="C14" s="44"/>
      <c r="D14" s="32"/>
    </row>
    <row r="15" spans="1:8">
      <c r="A15" s="28"/>
      <c r="B15" s="29"/>
      <c r="C15" s="28"/>
      <c r="D15" s="28"/>
    </row>
    <row r="16" spans="1:8">
      <c r="A16" s="28"/>
      <c r="B16" s="45"/>
      <c r="C16" s="28"/>
      <c r="D16" s="32"/>
    </row>
    <row r="17" spans="1:4">
      <c r="A17" s="28"/>
      <c r="B17" s="28"/>
      <c r="C17" s="28"/>
      <c r="D17" s="28"/>
    </row>
    <row r="18" spans="1:4">
      <c r="A18" s="28"/>
      <c r="B18" s="29"/>
      <c r="C18" s="29"/>
      <c r="D18" s="32"/>
    </row>
    <row r="19" spans="1:4">
      <c r="A19" s="28"/>
      <c r="B19" s="29"/>
      <c r="C19" s="28"/>
      <c r="D19" s="28"/>
    </row>
    <row r="20" spans="1:4">
      <c r="A20" s="28"/>
      <c r="B20" s="26"/>
      <c r="C20" s="28"/>
      <c r="D20" s="28"/>
    </row>
    <row r="21" spans="1:4">
      <c r="A21" s="28"/>
      <c r="B21" s="26"/>
      <c r="C21" s="28"/>
      <c r="D21" s="28"/>
    </row>
    <row r="22" spans="1:4">
      <c r="A22" s="28"/>
      <c r="B22" s="29"/>
      <c r="C22" s="29"/>
      <c r="D22" s="29"/>
    </row>
    <row r="23" spans="1:4">
      <c r="A23" s="28"/>
      <c r="B23" s="29"/>
      <c r="C23" s="28"/>
      <c r="D23" s="28"/>
    </row>
    <row r="24" spans="1:4">
      <c r="A24" s="28"/>
      <c r="B24" s="26"/>
      <c r="C24" s="28"/>
      <c r="D24" s="28"/>
    </row>
    <row r="25" spans="1:4">
      <c r="A25" s="28"/>
      <c r="B25" s="26"/>
      <c r="C25" s="28"/>
      <c r="D25" s="29"/>
    </row>
    <row r="26" spans="1:4">
      <c r="A26" s="28"/>
      <c r="B26" s="29"/>
      <c r="C26" s="29"/>
      <c r="D26" s="29"/>
    </row>
    <row r="27" spans="1:4">
      <c r="A27" s="28"/>
      <c r="B27" s="28"/>
      <c r="C27" s="28"/>
      <c r="D27" s="28"/>
    </row>
    <row r="28" spans="1:4">
      <c r="A28" s="28"/>
      <c r="B28" s="29"/>
      <c r="C28" s="29"/>
      <c r="D28" s="29"/>
    </row>
    <row r="29" spans="1:4">
      <c r="A29" s="28"/>
      <c r="B29" s="29"/>
      <c r="C29" s="28"/>
      <c r="D29" s="28"/>
    </row>
    <row r="30" spans="1:4">
      <c r="A30" s="28"/>
      <c r="B30" s="28"/>
      <c r="C30" s="28"/>
      <c r="D30" s="28"/>
    </row>
    <row r="31" spans="1:4">
      <c r="A31" s="12"/>
      <c r="B31" s="11"/>
      <c r="C31" s="11"/>
      <c r="D3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54" t="s">
        <v>53</v>
      </c>
      <c r="C1" s="54"/>
      <c r="D1" s="54"/>
    </row>
    <row r="2" spans="1:4" ht="15.75">
      <c r="A2" s="1"/>
      <c r="B2" s="55" t="s">
        <v>32</v>
      </c>
      <c r="C2" s="55"/>
      <c r="D2" s="55"/>
    </row>
    <row r="3" spans="1:4" ht="15.75">
      <c r="A3" s="1"/>
      <c r="B3" s="54" t="s">
        <v>36</v>
      </c>
      <c r="C3" s="54"/>
      <c r="D3" s="54"/>
    </row>
    <row r="4" spans="1:4" ht="26.25">
      <c r="A4" s="7"/>
      <c r="B4" s="8" t="s">
        <v>0</v>
      </c>
      <c r="C4" s="7" t="s">
        <v>1</v>
      </c>
      <c r="D4" s="7" t="s">
        <v>27</v>
      </c>
    </row>
    <row r="5" spans="1:4">
      <c r="A5" s="34"/>
      <c r="B5" s="27"/>
      <c r="C5" s="34"/>
      <c r="D5" s="34"/>
    </row>
    <row r="6" spans="1:4">
      <c r="A6" s="27"/>
      <c r="B6" s="26"/>
      <c r="C6" s="46"/>
      <c r="D6" s="27"/>
    </row>
    <row r="7" spans="1:4">
      <c r="A7" s="29"/>
      <c r="B7" s="29"/>
      <c r="C7" s="47"/>
      <c r="D7" s="29"/>
    </row>
    <row r="8" spans="1:4">
      <c r="A8" s="28"/>
      <c r="B8" s="26"/>
      <c r="C8" s="37"/>
      <c r="D8" s="48"/>
    </row>
    <row r="9" spans="1:4">
      <c r="A9" s="39"/>
      <c r="B9" s="49"/>
      <c r="C9" s="29"/>
      <c r="D9" s="29"/>
    </row>
    <row r="10" spans="1:4">
      <c r="A10" s="41"/>
      <c r="B10" s="50"/>
      <c r="C10" s="42"/>
      <c r="D10" s="43"/>
    </row>
    <row r="11" spans="1:4">
      <c r="A11" s="28"/>
      <c r="B11" s="26"/>
      <c r="C11" s="28"/>
      <c r="D11" s="28"/>
    </row>
    <row r="12" spans="1:4">
      <c r="A12" s="28"/>
      <c r="B12" s="28"/>
      <c r="C12" s="28"/>
      <c r="D12" s="28"/>
    </row>
    <row r="13" spans="1:4">
      <c r="A13" s="28"/>
      <c r="B13" s="28"/>
      <c r="C13" s="28"/>
      <c r="D13" s="28"/>
    </row>
    <row r="14" spans="1:4">
      <c r="A14" s="28"/>
      <c r="B14" s="29"/>
      <c r="C14" s="29"/>
      <c r="D14" s="29"/>
    </row>
    <row r="15" spans="1:4">
      <c r="A15" s="28"/>
      <c r="B15" s="29"/>
      <c r="C15" s="28"/>
      <c r="D15" s="28"/>
    </row>
    <row r="16" spans="1:4">
      <c r="A16" s="28"/>
      <c r="B16" s="45"/>
      <c r="C16" s="28"/>
      <c r="D16" s="28"/>
    </row>
    <row r="17" spans="1:4">
      <c r="A17" s="28"/>
      <c r="B17" s="28"/>
      <c r="C17" s="28"/>
      <c r="D17" s="28"/>
    </row>
    <row r="18" spans="1:4">
      <c r="A18" s="28"/>
      <c r="B18" s="29"/>
      <c r="C18" s="29"/>
      <c r="D18" s="29"/>
    </row>
    <row r="19" spans="1:4">
      <c r="A19" s="28"/>
      <c r="B19" s="29"/>
      <c r="C19" s="28"/>
      <c r="D19" s="28"/>
    </row>
    <row r="20" spans="1:4">
      <c r="A20" s="28"/>
      <c r="B20" s="26"/>
      <c r="C20" s="28"/>
      <c r="D20" s="28"/>
    </row>
    <row r="21" spans="1:4">
      <c r="A21" s="28"/>
      <c r="B21" s="26"/>
      <c r="C21" s="28"/>
      <c r="D21" s="28"/>
    </row>
    <row r="22" spans="1:4">
      <c r="A22" s="28"/>
      <c r="B22" s="29"/>
      <c r="C22" s="29"/>
      <c r="D22" s="29"/>
    </row>
    <row r="23" spans="1:4">
      <c r="A23" s="28"/>
      <c r="B23" s="29"/>
      <c r="C23" s="28"/>
      <c r="D23" s="28"/>
    </row>
    <row r="24" spans="1:4">
      <c r="A24" s="28"/>
      <c r="B24" s="26"/>
      <c r="C24" s="28"/>
      <c r="D24" s="28"/>
    </row>
    <row r="25" spans="1:4">
      <c r="A25" s="28"/>
      <c r="B25" s="26"/>
      <c r="C25" s="28"/>
      <c r="D25" s="29"/>
    </row>
    <row r="26" spans="1:4">
      <c r="A26" s="28"/>
      <c r="B26" s="29"/>
      <c r="C26" s="29"/>
      <c r="D26" s="29"/>
    </row>
    <row r="27" spans="1:4">
      <c r="A27" s="28"/>
      <c r="B27" s="28"/>
      <c r="C27" s="28"/>
      <c r="D27" s="28"/>
    </row>
    <row r="28" spans="1:4">
      <c r="A28" s="28"/>
      <c r="B28" s="29"/>
      <c r="C28" s="29"/>
      <c r="D28" s="29"/>
    </row>
    <row r="29" spans="1:4">
      <c r="A29" s="28"/>
      <c r="B29" s="29"/>
      <c r="C29" s="28"/>
      <c r="D29" s="28"/>
    </row>
    <row r="30" spans="1:4">
      <c r="A30" s="28"/>
      <c r="B30" s="28"/>
      <c r="C30" s="28"/>
      <c r="D30" s="28"/>
    </row>
    <row r="31" spans="1:4">
      <c r="A31" s="28"/>
      <c r="B31" s="29"/>
      <c r="C31" s="29"/>
      <c r="D31" s="2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9" sqref="D9"/>
    </sheetView>
  </sheetViews>
  <sheetFormatPr defaultRowHeight="15"/>
  <cols>
    <col min="1" max="1" width="3.7109375" customWidth="1"/>
    <col min="2" max="2" width="49.42578125" customWidth="1"/>
    <col min="3" max="3" width="10.7109375" customWidth="1"/>
    <col min="4" max="4" width="12.7109375" customWidth="1"/>
  </cols>
  <sheetData>
    <row r="1" spans="1:8" ht="21">
      <c r="A1" s="1"/>
      <c r="B1" s="54" t="s">
        <v>59</v>
      </c>
      <c r="C1" s="54"/>
      <c r="D1" s="54"/>
      <c r="E1" s="6"/>
      <c r="F1" s="6"/>
      <c r="G1" s="6"/>
      <c r="H1" s="6"/>
    </row>
    <row r="2" spans="1:8" ht="15.75">
      <c r="A2" s="1"/>
      <c r="B2" s="55" t="s">
        <v>32</v>
      </c>
      <c r="C2" s="55"/>
      <c r="D2" s="55"/>
      <c r="E2" s="1"/>
      <c r="F2" s="1"/>
      <c r="G2" s="1"/>
      <c r="H2" s="1"/>
    </row>
    <row r="3" spans="1:8" ht="15.75">
      <c r="A3" s="1"/>
      <c r="B3" s="54" t="s">
        <v>37</v>
      </c>
      <c r="C3" s="54"/>
      <c r="D3" s="54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26"/>
      <c r="B5" s="27" t="s">
        <v>6</v>
      </c>
      <c r="C5" s="27"/>
      <c r="D5" s="26"/>
      <c r="E5" s="1"/>
      <c r="F5" s="1"/>
      <c r="G5" s="1"/>
      <c r="H5" s="1"/>
    </row>
    <row r="6" spans="1:8" s="1" customFormat="1" ht="30">
      <c r="A6" s="26">
        <v>1</v>
      </c>
      <c r="B6" s="26" t="s">
        <v>61</v>
      </c>
      <c r="C6" s="26">
        <v>23382.799999999999</v>
      </c>
      <c r="D6" s="27">
        <f>C6</f>
        <v>23382.799999999999</v>
      </c>
    </row>
    <row r="7" spans="1:8" s="1" customFormat="1">
      <c r="A7" s="26"/>
      <c r="B7" s="27" t="s">
        <v>9</v>
      </c>
      <c r="C7" s="27"/>
      <c r="D7" s="27"/>
    </row>
    <row r="8" spans="1:8" s="5" customFormat="1">
      <c r="A8" s="29">
        <v>1</v>
      </c>
      <c r="B8" s="26" t="s">
        <v>72</v>
      </c>
      <c r="C8" s="26">
        <v>3506.9</v>
      </c>
      <c r="D8" s="27">
        <f>C8+D6</f>
        <v>26889.7</v>
      </c>
      <c r="E8" s="1"/>
    </row>
    <row r="9" spans="1:8">
      <c r="A9" s="28"/>
      <c r="B9" s="27"/>
      <c r="C9" s="29"/>
      <c r="D9" s="29"/>
    </row>
    <row r="10" spans="1:8">
      <c r="A10" s="28"/>
      <c r="B10" s="26"/>
      <c r="C10" s="28"/>
      <c r="D10" s="29"/>
    </row>
    <row r="11" spans="1:8" s="5" customFormat="1">
      <c r="A11" s="28"/>
      <c r="B11" s="27"/>
      <c r="C11" s="28"/>
      <c r="D11" s="29"/>
    </row>
    <row r="12" spans="1:8">
      <c r="A12" s="28"/>
      <c r="B12" s="26"/>
      <c r="C12" s="28"/>
      <c r="D12" s="29"/>
    </row>
    <row r="13" spans="1:8">
      <c r="A13" s="29"/>
      <c r="B13" s="26"/>
      <c r="C13" s="28"/>
      <c r="D13" s="29"/>
    </row>
    <row r="14" spans="1:8">
      <c r="A14" s="29"/>
      <c r="B14" s="26"/>
      <c r="C14" s="28"/>
      <c r="D14" s="29"/>
    </row>
    <row r="15" spans="1:8">
      <c r="A15" s="28"/>
      <c r="B15" s="27"/>
      <c r="C15" s="29"/>
      <c r="D15" s="29"/>
    </row>
    <row r="16" spans="1:8">
      <c r="A16" s="28"/>
      <c r="B16" s="27"/>
      <c r="C16" s="29"/>
      <c r="D16" s="29"/>
    </row>
    <row r="17" spans="1:4">
      <c r="A17" s="28"/>
      <c r="B17" s="27"/>
      <c r="C17" s="28"/>
      <c r="D17" s="28"/>
    </row>
    <row r="18" spans="1:4">
      <c r="A18" s="28"/>
      <c r="B18" s="26"/>
      <c r="C18" s="28"/>
      <c r="D18" s="28"/>
    </row>
    <row r="19" spans="1:4">
      <c r="A19" s="28"/>
      <c r="B19" s="27"/>
      <c r="C19" s="29"/>
      <c r="D19" s="29"/>
    </row>
    <row r="20" spans="1:4">
      <c r="A20" s="28"/>
      <c r="B20" s="27"/>
      <c r="C20" s="29"/>
      <c r="D20" s="29"/>
    </row>
    <row r="21" spans="1:4">
      <c r="A21" s="28"/>
      <c r="B21" s="26"/>
      <c r="C21" s="28"/>
      <c r="D21" s="28"/>
    </row>
    <row r="22" spans="1:4">
      <c r="A22" s="28"/>
      <c r="B22" s="26"/>
      <c r="C22" s="28"/>
      <c r="D22" s="28"/>
    </row>
    <row r="23" spans="1:4">
      <c r="A23" s="28"/>
      <c r="B23" s="27"/>
      <c r="C23" s="29"/>
      <c r="D23" s="29"/>
    </row>
    <row r="24" spans="1:4">
      <c r="A24" s="28"/>
      <c r="B24" s="27"/>
      <c r="C24" s="28"/>
      <c r="D24" s="28"/>
    </row>
    <row r="25" spans="1:4">
      <c r="A25" s="28"/>
      <c r="B25" s="26"/>
      <c r="C25" s="28"/>
      <c r="D25" s="28"/>
    </row>
    <row r="26" spans="1:4">
      <c r="A26" s="28"/>
      <c r="B26" s="27"/>
      <c r="C26" s="29"/>
      <c r="D26" s="29"/>
    </row>
    <row r="27" spans="1:4">
      <c r="A27" s="12"/>
      <c r="B27" s="3"/>
      <c r="C27" s="12"/>
      <c r="D27" s="12"/>
    </row>
    <row r="28" spans="1:4">
      <c r="A28" s="12"/>
      <c r="B28" s="10"/>
      <c r="C28" s="12"/>
      <c r="D28" s="12"/>
    </row>
    <row r="29" spans="1:4">
      <c r="A29" s="12"/>
      <c r="B29" s="3"/>
      <c r="C29" s="11"/>
      <c r="D29" s="11"/>
    </row>
    <row r="30" spans="1:4">
      <c r="A30" s="12"/>
      <c r="B30" s="3"/>
      <c r="C30" s="12"/>
      <c r="D30" s="12"/>
    </row>
    <row r="31" spans="1:4">
      <c r="A31" s="12"/>
      <c r="B31" s="10"/>
      <c r="C31" s="12"/>
      <c r="D31" s="11"/>
    </row>
    <row r="32" spans="1:4">
      <c r="A32" s="12"/>
      <c r="B32" s="3"/>
      <c r="C32" s="11"/>
      <c r="D32" s="11"/>
    </row>
    <row r="33" spans="1:4">
      <c r="A33" s="12"/>
      <c r="B33" s="10"/>
      <c r="C33" s="12"/>
      <c r="D33" s="12"/>
    </row>
    <row r="34" spans="1:4">
      <c r="A34" s="12"/>
      <c r="B34" s="3"/>
      <c r="C34" s="11"/>
      <c r="D34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zoomScaleNormal="65" workbookViewId="0">
      <selection activeCell="K21" sqref="K2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5.5703125" customWidth="1"/>
    <col min="12" max="12" width="15.28515625" customWidth="1"/>
    <col min="13" max="13" width="18.42578125" customWidth="1"/>
    <col min="14" max="14" width="19.28515625" customWidth="1"/>
  </cols>
  <sheetData>
    <row r="1" spans="1:14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5.75">
      <c r="A2" s="2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>
      <c r="A3" s="8"/>
      <c r="B3" s="18" t="s">
        <v>2</v>
      </c>
      <c r="C3" s="18" t="s">
        <v>6</v>
      </c>
      <c r="D3" s="18" t="s">
        <v>3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4" t="s">
        <v>17</v>
      </c>
    </row>
    <row r="4" spans="1:14" ht="39.75" customHeight="1">
      <c r="A4" s="19" t="s">
        <v>29</v>
      </c>
      <c r="B4" s="15">
        <f>B5+B6+B8</f>
        <v>26094.91</v>
      </c>
      <c r="C4" s="15">
        <f t="shared" ref="C4:N4" si="0">C5+C6+C8</f>
        <v>26094.91</v>
      </c>
      <c r="D4" s="15">
        <f t="shared" si="0"/>
        <v>26094.91</v>
      </c>
      <c r="E4" s="15">
        <f>E5+E6+E7+E8</f>
        <v>26094.91</v>
      </c>
      <c r="F4" s="15">
        <f t="shared" si="0"/>
        <v>26094.91</v>
      </c>
      <c r="G4" s="15">
        <f t="shared" si="0"/>
        <v>26094.91</v>
      </c>
      <c r="H4" s="15">
        <f t="shared" si="0"/>
        <v>26094.91</v>
      </c>
      <c r="I4" s="15">
        <f t="shared" si="0"/>
        <v>26094.91</v>
      </c>
      <c r="J4" s="15">
        <f t="shared" si="0"/>
        <v>26094.91</v>
      </c>
      <c r="K4" s="15">
        <f t="shared" si="0"/>
        <v>26094.91</v>
      </c>
      <c r="L4" s="15">
        <f t="shared" si="0"/>
        <v>26094.91</v>
      </c>
      <c r="M4" s="15">
        <f t="shared" si="0"/>
        <v>26094.91</v>
      </c>
      <c r="N4" s="15">
        <f t="shared" si="0"/>
        <v>313138.92</v>
      </c>
    </row>
    <row r="5" spans="1:14" ht="39" customHeight="1">
      <c r="A5" s="19" t="s">
        <v>18</v>
      </c>
      <c r="B5" s="16">
        <v>13563.77</v>
      </c>
      <c r="C5" s="16">
        <v>13563.77</v>
      </c>
      <c r="D5" s="16">
        <v>13563.77</v>
      </c>
      <c r="E5" s="16">
        <v>13563.77</v>
      </c>
      <c r="F5" s="16">
        <v>13563.77</v>
      </c>
      <c r="G5" s="25">
        <v>13563.77</v>
      </c>
      <c r="H5" s="16">
        <v>13563.77</v>
      </c>
      <c r="I5" s="16">
        <v>13563.77</v>
      </c>
      <c r="J5" s="16">
        <v>13563.77</v>
      </c>
      <c r="K5" s="16">
        <v>13563.77</v>
      </c>
      <c r="L5" s="16">
        <v>13563.77</v>
      </c>
      <c r="M5" s="16">
        <v>13563.77</v>
      </c>
      <c r="N5" s="16">
        <f t="shared" ref="N5:N23" si="1">SUM(B5:M5)</f>
        <v>162765.24</v>
      </c>
    </row>
    <row r="6" spans="1:14" ht="44.25" customHeight="1">
      <c r="A6" s="19" t="s">
        <v>39</v>
      </c>
      <c r="B6" s="16">
        <v>12531.14</v>
      </c>
      <c r="C6" s="16">
        <v>12531.14</v>
      </c>
      <c r="D6" s="16">
        <v>12531.14</v>
      </c>
      <c r="E6" s="16">
        <v>12531.14</v>
      </c>
      <c r="F6" s="16">
        <v>12531.14</v>
      </c>
      <c r="G6" s="16">
        <v>12531.14</v>
      </c>
      <c r="H6" s="16">
        <v>12531.14</v>
      </c>
      <c r="I6" s="16">
        <v>12531.14</v>
      </c>
      <c r="J6" s="16">
        <v>12531.14</v>
      </c>
      <c r="K6" s="16">
        <v>12531.14</v>
      </c>
      <c r="L6" s="16">
        <v>12531.14</v>
      </c>
      <c r="M6" s="16">
        <v>12531.14</v>
      </c>
      <c r="N6" s="16">
        <f>SUM(B6:M6)</f>
        <v>150373.68</v>
      </c>
    </row>
    <row r="7" spans="1:14" ht="44.25" customHeight="1">
      <c r="A7" s="19" t="s">
        <v>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4.25" customHeight="1">
      <c r="A8" s="19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>SUM(B8:M8)</f>
        <v>0</v>
      </c>
    </row>
    <row r="9" spans="1:14" ht="36" customHeight="1">
      <c r="A9" s="20" t="s">
        <v>19</v>
      </c>
      <c r="B9" s="15">
        <f>B10+B11+B12+B13</f>
        <v>8879.69</v>
      </c>
      <c r="C9" s="15">
        <f t="shared" ref="C9:M9" si="2">C10+C11+C12+C13</f>
        <v>2388.42</v>
      </c>
      <c r="D9" s="15">
        <f t="shared" si="2"/>
        <v>9644.36</v>
      </c>
      <c r="E9" s="15">
        <f t="shared" si="2"/>
        <v>10453.09</v>
      </c>
      <c r="F9" s="15">
        <f t="shared" si="2"/>
        <v>8572.42</v>
      </c>
      <c r="G9" s="15">
        <f t="shared" si="2"/>
        <v>2158.92</v>
      </c>
      <c r="H9" s="15">
        <f t="shared" si="2"/>
        <v>14037.54</v>
      </c>
      <c r="I9" s="15">
        <f t="shared" si="2"/>
        <v>6939.8899999999994</v>
      </c>
      <c r="J9" s="15">
        <f>J10+J11+J12+J13</f>
        <v>9104.7999999999993</v>
      </c>
      <c r="K9" s="15">
        <f t="shared" si="2"/>
        <v>7633.6900000000005</v>
      </c>
      <c r="L9" s="15">
        <f t="shared" si="2"/>
        <v>4822.6900000000005</v>
      </c>
      <c r="M9" s="15">
        <f>M10+M11+M12+M13</f>
        <v>24111.410000000003</v>
      </c>
      <c r="N9" s="15">
        <f t="shared" si="1"/>
        <v>108746.92000000001</v>
      </c>
    </row>
    <row r="10" spans="1:14" ht="40.5" customHeight="1">
      <c r="A10" s="19" t="s">
        <v>20</v>
      </c>
      <c r="B10" s="16">
        <v>6427.92</v>
      </c>
      <c r="C10" s="16">
        <v>2388.42</v>
      </c>
      <c r="D10" s="16">
        <v>7559.59</v>
      </c>
      <c r="E10" s="16">
        <v>9859.32</v>
      </c>
      <c r="F10" s="16">
        <v>3765.42</v>
      </c>
      <c r="G10" s="16">
        <v>2158.92</v>
      </c>
      <c r="H10" s="16">
        <v>2158.92</v>
      </c>
      <c r="I10" s="16">
        <v>4228.92</v>
      </c>
      <c r="J10" s="16">
        <v>4228.92</v>
      </c>
      <c r="K10" s="16">
        <v>4191</v>
      </c>
      <c r="L10" s="16">
        <v>4228.92</v>
      </c>
      <c r="M10" s="16">
        <v>7743.52</v>
      </c>
      <c r="N10" s="15">
        <f t="shared" si="1"/>
        <v>58939.789999999994</v>
      </c>
    </row>
    <row r="11" spans="1:14" ht="45.75" customHeight="1">
      <c r="A11" s="19" t="s">
        <v>21</v>
      </c>
      <c r="B11" s="17">
        <v>918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>
        <v>2070</v>
      </c>
      <c r="N11" s="15">
        <f t="shared" si="1"/>
        <v>2988</v>
      </c>
    </row>
    <row r="12" spans="1:14" ht="45.75" customHeight="1">
      <c r="A12" s="23" t="s">
        <v>33</v>
      </c>
      <c r="B12" s="17">
        <v>940</v>
      </c>
      <c r="C12" s="16"/>
      <c r="D12" s="16">
        <v>1491</v>
      </c>
      <c r="E12" s="16"/>
      <c r="F12" s="16">
        <v>4807</v>
      </c>
      <c r="G12" s="16"/>
      <c r="H12" s="16">
        <v>11284.85</v>
      </c>
      <c r="I12" s="16">
        <v>2117.1999999999998</v>
      </c>
      <c r="J12" s="16">
        <v>2892.7</v>
      </c>
      <c r="K12" s="16">
        <v>2848.92</v>
      </c>
      <c r="L12" s="16"/>
      <c r="M12" s="16">
        <v>13502.24</v>
      </c>
      <c r="N12" s="15">
        <f t="shared" si="1"/>
        <v>39883.909999999996</v>
      </c>
    </row>
    <row r="13" spans="1:14" ht="21.75" customHeight="1">
      <c r="A13" s="19" t="s">
        <v>22</v>
      </c>
      <c r="B13" s="16">
        <v>593.77</v>
      </c>
      <c r="C13" s="16"/>
      <c r="D13" s="16">
        <v>593.77</v>
      </c>
      <c r="E13" s="16">
        <v>593.77</v>
      </c>
      <c r="F13" s="16"/>
      <c r="G13" s="16"/>
      <c r="H13" s="16">
        <v>593.77</v>
      </c>
      <c r="I13" s="16">
        <v>593.77</v>
      </c>
      <c r="J13" s="16">
        <v>1983.18</v>
      </c>
      <c r="K13" s="16">
        <v>593.77</v>
      </c>
      <c r="L13" s="16">
        <v>593.77</v>
      </c>
      <c r="M13" s="16">
        <v>795.65</v>
      </c>
      <c r="N13" s="16">
        <f t="shared" si="1"/>
        <v>6935.2199999999993</v>
      </c>
    </row>
    <row r="14" spans="1:14" ht="23.25" customHeight="1">
      <c r="A14" s="20" t="s">
        <v>23</v>
      </c>
      <c r="B14" s="15">
        <f>B15+B16+B17</f>
        <v>0</v>
      </c>
      <c r="C14" s="15">
        <f t="shared" ref="C14:N14" si="3">C15+C16+C17</f>
        <v>23382.799999999999</v>
      </c>
      <c r="D14" s="15">
        <f t="shared" si="3"/>
        <v>0</v>
      </c>
      <c r="E14" s="15">
        <f t="shared" si="3"/>
        <v>0</v>
      </c>
      <c r="F14" s="15">
        <f t="shared" si="3"/>
        <v>6848.4</v>
      </c>
      <c r="G14" s="15">
        <f t="shared" si="3"/>
        <v>134744.29999999999</v>
      </c>
      <c r="H14" s="15">
        <f t="shared" si="3"/>
        <v>0</v>
      </c>
      <c r="I14" s="15">
        <f t="shared" si="3"/>
        <v>0</v>
      </c>
      <c r="J14" s="15">
        <f t="shared" si="3"/>
        <v>0</v>
      </c>
      <c r="K14" s="15">
        <f t="shared" si="3"/>
        <v>0</v>
      </c>
      <c r="L14" s="15">
        <f t="shared" si="3"/>
        <v>0</v>
      </c>
      <c r="M14" s="15">
        <f t="shared" si="3"/>
        <v>0</v>
      </c>
      <c r="N14" s="15">
        <f t="shared" si="3"/>
        <v>164975.5</v>
      </c>
    </row>
    <row r="15" spans="1:14" ht="42" customHeight="1">
      <c r="A15" s="19" t="s">
        <v>24</v>
      </c>
      <c r="B15" s="16"/>
      <c r="C15" s="16">
        <v>23382.799999999999</v>
      </c>
      <c r="D15" s="16"/>
      <c r="E15" s="16"/>
      <c r="F15" s="16">
        <v>3506.9</v>
      </c>
      <c r="G15" s="16"/>
      <c r="H15" s="16"/>
      <c r="I15" s="16"/>
      <c r="J15" s="16"/>
      <c r="K15" s="16"/>
      <c r="L15" s="16"/>
      <c r="M15" s="16"/>
      <c r="N15" s="16">
        <f t="shared" si="1"/>
        <v>26889.7</v>
      </c>
    </row>
    <row r="16" spans="1:14" ht="40.5" customHeight="1">
      <c r="A16" s="19" t="s">
        <v>25</v>
      </c>
      <c r="B16" s="16"/>
      <c r="C16" s="16"/>
      <c r="D16" s="16"/>
      <c r="E16" s="16"/>
      <c r="F16" s="16">
        <v>3341.5</v>
      </c>
      <c r="G16" s="16">
        <v>134744.29999999999</v>
      </c>
      <c r="H16" s="16"/>
      <c r="I16" s="16"/>
      <c r="J16" s="16"/>
      <c r="K16" s="16"/>
      <c r="L16" s="16"/>
      <c r="M16" s="16"/>
      <c r="N16" s="16">
        <f t="shared" si="1"/>
        <v>138085.79999999999</v>
      </c>
    </row>
    <row r="17" spans="1:14" ht="40.5" customHeight="1">
      <c r="A17" s="23" t="s">
        <v>34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</row>
    <row r="18" spans="1:14" ht="40.5" customHeight="1">
      <c r="A18" s="24" t="s">
        <v>41</v>
      </c>
      <c r="B18" s="16"/>
      <c r="C18" s="16"/>
      <c r="D18" s="16"/>
      <c r="E18" s="16"/>
      <c r="F18" s="16">
        <v>2754</v>
      </c>
      <c r="G18" s="16">
        <v>3715</v>
      </c>
      <c r="H18" s="16">
        <v>3894</v>
      </c>
      <c r="I18" s="16"/>
      <c r="J18" s="16"/>
      <c r="K18" s="16">
        <v>7590.1</v>
      </c>
      <c r="L18" s="16"/>
      <c r="M18" s="16"/>
      <c r="N18" s="15">
        <f t="shared" si="1"/>
        <v>17953.099999999999</v>
      </c>
    </row>
    <row r="19" spans="1:14" ht="40.5" customHeight="1">
      <c r="A19" s="20" t="s">
        <v>42</v>
      </c>
      <c r="B19" s="15">
        <f>B20+B21+B22</f>
        <v>0</v>
      </c>
      <c r="C19" s="15">
        <f t="shared" ref="C19:N19" si="4">C20+C21+C22</f>
        <v>0</v>
      </c>
      <c r="D19" s="15">
        <f t="shared" si="4"/>
        <v>0</v>
      </c>
      <c r="E19" s="15">
        <f t="shared" si="4"/>
        <v>0</v>
      </c>
      <c r="F19" s="15">
        <f t="shared" si="4"/>
        <v>0</v>
      </c>
      <c r="G19" s="15">
        <f t="shared" si="4"/>
        <v>0</v>
      </c>
      <c r="H19" s="15">
        <f t="shared" si="4"/>
        <v>0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si="4"/>
        <v>0</v>
      </c>
    </row>
    <row r="20" spans="1:14" ht="40.5" customHeight="1">
      <c r="A20" s="19" t="s">
        <v>43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ref="N20:N22" si="5">SUM(B20:M20)</f>
        <v>0</v>
      </c>
    </row>
    <row r="21" spans="1:14" ht="40.5" customHeight="1">
      <c r="A21" s="19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>
      <c r="A22" s="23" t="s">
        <v>45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39.75" customHeight="1">
      <c r="A23" s="20" t="s">
        <v>47</v>
      </c>
      <c r="B23" s="15">
        <v>13675.41</v>
      </c>
      <c r="C23" s="15">
        <v>13675.41</v>
      </c>
      <c r="D23" s="15">
        <v>13675.41</v>
      </c>
      <c r="E23" s="15">
        <v>13675.41</v>
      </c>
      <c r="F23" s="15">
        <v>13675.41</v>
      </c>
      <c r="G23" s="15">
        <v>13675.41</v>
      </c>
      <c r="H23" s="15">
        <v>13675.41</v>
      </c>
      <c r="I23" s="15">
        <v>13675.41</v>
      </c>
      <c r="J23" s="15">
        <v>13675.41</v>
      </c>
      <c r="K23" s="15">
        <v>13675.41</v>
      </c>
      <c r="L23" s="15">
        <v>13675.41</v>
      </c>
      <c r="M23" s="15">
        <v>13675.41</v>
      </c>
      <c r="N23" s="15">
        <f t="shared" si="1"/>
        <v>164104.92000000001</v>
      </c>
    </row>
    <row r="24" spans="1:14" ht="22.5" customHeight="1">
      <c r="A24" s="20" t="s">
        <v>26</v>
      </c>
      <c r="B24" s="15">
        <f>B4+B9+B14+B18+B23+B19</f>
        <v>48650.009999999995</v>
      </c>
      <c r="C24" s="15">
        <f t="shared" ref="C24:N24" si="6">C4+C9+C14+C18+C23+C19</f>
        <v>65541.540000000008</v>
      </c>
      <c r="D24" s="15">
        <f t="shared" si="6"/>
        <v>49414.680000000008</v>
      </c>
      <c r="E24" s="15">
        <f t="shared" si="6"/>
        <v>50223.41</v>
      </c>
      <c r="F24" s="15">
        <f t="shared" si="6"/>
        <v>57945.14</v>
      </c>
      <c r="G24" s="15">
        <f t="shared" si="6"/>
        <v>180388.54</v>
      </c>
      <c r="H24" s="15">
        <f t="shared" si="6"/>
        <v>57701.86</v>
      </c>
      <c r="I24" s="15">
        <f t="shared" si="6"/>
        <v>46710.210000000006</v>
      </c>
      <c r="J24" s="15">
        <f>J4+J9+J14+J18+J23+J19</f>
        <v>48875.119999999995</v>
      </c>
      <c r="K24" s="15">
        <f t="shared" si="6"/>
        <v>54994.11</v>
      </c>
      <c r="L24" s="15">
        <f>L4+L9+L14+L18+L23+L19</f>
        <v>44593.009999999995</v>
      </c>
      <c r="M24" s="15">
        <f t="shared" si="6"/>
        <v>63881.73000000001</v>
      </c>
      <c r="N24" s="15">
        <f t="shared" si="6"/>
        <v>768919.36</v>
      </c>
    </row>
    <row r="25" spans="1:14" ht="15.75">
      <c r="A25" s="57" t="s">
        <v>48</v>
      </c>
      <c r="B25" s="57"/>
      <c r="C25" s="57"/>
      <c r="D25" s="21"/>
      <c r="E25" s="21"/>
      <c r="F25" s="21"/>
      <c r="G25" s="21"/>
      <c r="H25" s="21"/>
      <c r="I25" s="21"/>
      <c r="J25" s="21"/>
      <c r="K25" s="21"/>
      <c r="L25" s="58" t="s">
        <v>30</v>
      </c>
      <c r="M25" s="58"/>
      <c r="N25" s="58"/>
    </row>
    <row r="26" spans="1:14" ht="15.7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>
      <c r="A27" s="57" t="s">
        <v>28</v>
      </c>
      <c r="B27" s="57"/>
      <c r="C27" s="57"/>
      <c r="D27" s="21"/>
      <c r="E27" s="21"/>
      <c r="F27" s="21"/>
      <c r="G27" s="21"/>
      <c r="H27" s="21"/>
      <c r="I27" s="21"/>
      <c r="J27" s="21"/>
      <c r="K27" s="21"/>
      <c r="L27" s="58" t="s">
        <v>38</v>
      </c>
      <c r="M27" s="58"/>
      <c r="N27" s="5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D15" sqref="D15"/>
    </sheetView>
  </sheetViews>
  <sheetFormatPr defaultRowHeight="15"/>
  <cols>
    <col min="1" max="1" width="6.140625" customWidth="1"/>
    <col min="2" max="2" width="47.85546875" customWidth="1"/>
    <col min="3" max="4" width="12.42578125" customWidth="1"/>
  </cols>
  <sheetData>
    <row r="1" spans="1:4" ht="15.75">
      <c r="A1" s="1"/>
      <c r="B1" s="54" t="s">
        <v>59</v>
      </c>
      <c r="C1" s="54"/>
      <c r="D1" s="54"/>
    </row>
    <row r="2" spans="1:4" ht="15.75">
      <c r="A2" s="1"/>
      <c r="B2" s="55" t="s">
        <v>32</v>
      </c>
      <c r="C2" s="55"/>
      <c r="D2" s="55"/>
    </row>
    <row r="3" spans="1:4" ht="15.75">
      <c r="A3" s="1"/>
      <c r="B3" s="54" t="s">
        <v>40</v>
      </c>
      <c r="C3" s="54"/>
      <c r="D3" s="54"/>
    </row>
    <row r="4" spans="1:4">
      <c r="A4" s="7"/>
      <c r="B4" s="8" t="s">
        <v>0</v>
      </c>
      <c r="C4" s="7" t="s">
        <v>1</v>
      </c>
      <c r="D4" s="8" t="s">
        <v>27</v>
      </c>
    </row>
    <row r="5" spans="1:4">
      <c r="A5" s="33"/>
      <c r="B5" s="27" t="s">
        <v>9</v>
      </c>
      <c r="C5" s="34"/>
      <c r="D5" s="33"/>
    </row>
    <row r="6" spans="1:4">
      <c r="A6" s="26">
        <v>1</v>
      </c>
      <c r="B6" s="26" t="s">
        <v>71</v>
      </c>
      <c r="C6" s="26">
        <v>2754</v>
      </c>
      <c r="D6" s="27">
        <f>C6</f>
        <v>2754</v>
      </c>
    </row>
    <row r="7" spans="1:4">
      <c r="A7" s="26"/>
      <c r="B7" s="27" t="s">
        <v>10</v>
      </c>
      <c r="C7" s="26"/>
      <c r="D7" s="27"/>
    </row>
    <row r="8" spans="1:4">
      <c r="A8" s="29">
        <v>1</v>
      </c>
      <c r="B8" s="28" t="s">
        <v>75</v>
      </c>
      <c r="C8" s="28">
        <v>1315</v>
      </c>
      <c r="D8" s="29"/>
    </row>
    <row r="9" spans="1:4">
      <c r="A9" s="28">
        <v>2</v>
      </c>
      <c r="B9" s="26" t="s">
        <v>76</v>
      </c>
      <c r="C9" s="28">
        <v>2400</v>
      </c>
      <c r="D9" s="28"/>
    </row>
    <row r="10" spans="1:4">
      <c r="A10" s="28"/>
      <c r="B10" s="27" t="s">
        <v>74</v>
      </c>
      <c r="C10" s="29">
        <f>SUM(C8:C9)</f>
        <v>3715</v>
      </c>
      <c r="D10" s="29">
        <f>C10+D6</f>
        <v>6469</v>
      </c>
    </row>
    <row r="11" spans="1:4">
      <c r="A11" s="28"/>
      <c r="B11" s="27" t="s">
        <v>11</v>
      </c>
      <c r="C11" s="28"/>
      <c r="D11" s="29"/>
    </row>
    <row r="12" spans="1:4">
      <c r="A12" s="28">
        <v>1</v>
      </c>
      <c r="B12" s="26" t="s">
        <v>75</v>
      </c>
      <c r="C12" s="28">
        <f>1158+2736</f>
        <v>3894</v>
      </c>
      <c r="D12" s="29">
        <f>C12+D10</f>
        <v>10363</v>
      </c>
    </row>
    <row r="13" spans="1:4">
      <c r="A13" s="28"/>
      <c r="B13" s="27" t="s">
        <v>14</v>
      </c>
      <c r="C13" s="28"/>
      <c r="D13" s="29"/>
    </row>
    <row r="14" spans="1:4">
      <c r="A14" s="28">
        <v>1</v>
      </c>
      <c r="B14" s="26" t="s">
        <v>90</v>
      </c>
      <c r="C14" s="29">
        <v>7590.1</v>
      </c>
      <c r="D14" s="29">
        <f>C14+D12</f>
        <v>17953.099999999999</v>
      </c>
    </row>
    <row r="15" spans="1:4">
      <c r="A15" s="28"/>
      <c r="B15" s="27"/>
      <c r="C15" s="28"/>
      <c r="D15" s="29"/>
    </row>
    <row r="16" spans="1:4">
      <c r="A16" s="28"/>
      <c r="B16" s="26"/>
      <c r="C16" s="28"/>
      <c r="D16" s="29"/>
    </row>
    <row r="17" spans="1:4">
      <c r="A17" s="28"/>
      <c r="B17" s="26"/>
      <c r="C17" s="28"/>
      <c r="D17" s="28"/>
    </row>
    <row r="18" spans="1:4">
      <c r="A18" s="28"/>
      <c r="B18" s="26"/>
      <c r="C18" s="28"/>
      <c r="D18" s="28"/>
    </row>
    <row r="19" spans="1:4">
      <c r="A19" s="28"/>
      <c r="B19" s="27"/>
      <c r="C19" s="29"/>
      <c r="D19" s="29"/>
    </row>
    <row r="20" spans="1:4">
      <c r="A20" s="28"/>
      <c r="B20" s="27"/>
      <c r="C20" s="29"/>
      <c r="D20" s="29"/>
    </row>
    <row r="21" spans="1:4">
      <c r="A21" s="28"/>
      <c r="B21" s="26"/>
      <c r="C21" s="28"/>
      <c r="D21" s="29"/>
    </row>
    <row r="22" spans="1:4">
      <c r="A22" s="28"/>
      <c r="B22" s="27"/>
      <c r="C22" s="28"/>
      <c r="D22" s="28"/>
    </row>
    <row r="23" spans="1:4">
      <c r="A23" s="28"/>
      <c r="B23" s="26"/>
      <c r="C23" s="29"/>
      <c r="D23" s="29"/>
    </row>
    <row r="24" spans="1:4">
      <c r="A24" s="28"/>
      <c r="B24" s="27"/>
      <c r="C24" s="28"/>
      <c r="D24" s="28"/>
    </row>
    <row r="25" spans="1:4">
      <c r="A25" s="28"/>
      <c r="B25" s="26"/>
      <c r="C25" s="28"/>
      <c r="D25" s="29"/>
    </row>
    <row r="26" spans="1:4">
      <c r="A26" s="28"/>
      <c r="B26" s="27"/>
      <c r="C26" s="29"/>
      <c r="D26" s="29"/>
    </row>
    <row r="27" spans="1:4">
      <c r="A27" s="28"/>
      <c r="B27" s="27"/>
      <c r="C27" s="28"/>
      <c r="D27" s="28"/>
    </row>
    <row r="28" spans="1:4">
      <c r="A28" s="28"/>
      <c r="B28" s="26"/>
      <c r="C28" s="28"/>
      <c r="D28" s="28"/>
    </row>
    <row r="29" spans="1:4">
      <c r="A29" s="28"/>
      <c r="B29" s="27"/>
      <c r="C29" s="29"/>
      <c r="D29" s="29"/>
    </row>
    <row r="30" spans="1:4">
      <c r="A30" s="28"/>
      <c r="B30" s="27"/>
      <c r="C30" s="28"/>
      <c r="D30" s="28"/>
    </row>
    <row r="31" spans="1:4">
      <c r="A31" s="28"/>
      <c r="B31" s="26"/>
      <c r="C31" s="28"/>
      <c r="D31" s="29"/>
    </row>
    <row r="32" spans="1:4">
      <c r="A32" s="28"/>
      <c r="B32" s="27"/>
      <c r="C32" s="29"/>
      <c r="D32" s="29"/>
    </row>
    <row r="33" spans="1:4">
      <c r="A33" s="28"/>
      <c r="B33" s="26"/>
      <c r="C33" s="28"/>
      <c r="D33" s="28"/>
    </row>
    <row r="34" spans="1:4">
      <c r="A34" s="28"/>
      <c r="B34" s="27"/>
      <c r="C34" s="29"/>
      <c r="D34" s="29"/>
    </row>
    <row r="35" spans="1:4">
      <c r="A35" s="30"/>
      <c r="B35" s="30"/>
      <c r="C35" s="30"/>
      <c r="D35" s="3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2017-04-06T04:00:44Z</cp:lastPrinted>
  <dcterms:created xsi:type="dcterms:W3CDTF">2011-07-25T05:21:17Z</dcterms:created>
  <dcterms:modified xsi:type="dcterms:W3CDTF">2025-02-04T09:36:37Z</dcterms:modified>
</cp:coreProperties>
</file>