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Сосновая\"/>
    </mc:Choice>
  </mc:AlternateContent>
  <xr:revisionPtr revIDLastSave="0" documentId="13_ncr:1_{EC856F98-7D84-484B-A107-F73F5DF2C60B}" xr6:coauthVersionLast="47" xr6:coauthVersionMax="47" xr10:uidLastSave="{00000000-0000-0000-0000-000000000000}"/>
  <bookViews>
    <workbookView xWindow="-120" yWindow="-120" windowWidth="29040" windowHeight="1584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D62" i="2"/>
  <c r="C62" i="2"/>
  <c r="D59" i="1"/>
  <c r="C59" i="1"/>
  <c r="D12" i="3"/>
  <c r="C12" i="3"/>
  <c r="D58" i="2"/>
  <c r="C58" i="2"/>
  <c r="D55" i="1"/>
  <c r="C55" i="1"/>
  <c r="D53" i="2"/>
  <c r="C53" i="2"/>
  <c r="D50" i="1"/>
  <c r="C50" i="1"/>
  <c r="D18" i="9"/>
  <c r="C18" i="9"/>
  <c r="D16" i="6"/>
  <c r="C16" i="6"/>
  <c r="D48" i="2"/>
  <c r="C48" i="2"/>
  <c r="C44" i="1"/>
  <c r="D44" i="1" s="1"/>
  <c r="H10" i="5"/>
  <c r="D10" i="3"/>
  <c r="C10" i="3"/>
  <c r="D10" i="4"/>
  <c r="D12" i="6"/>
  <c r="D40" i="2"/>
  <c r="C40" i="2"/>
  <c r="D40" i="1"/>
  <c r="C40" i="1"/>
  <c r="D6" i="3"/>
  <c r="D14" i="9"/>
  <c r="D35" i="2"/>
  <c r="C35" i="2"/>
  <c r="D36" i="1"/>
  <c r="C36" i="1"/>
  <c r="C8" i="4"/>
  <c r="D8" i="4" s="1"/>
  <c r="C12" i="9"/>
  <c r="C29" i="2"/>
  <c r="C31" i="1"/>
  <c r="D8" i="9" l="1"/>
  <c r="D12" i="9" s="1"/>
  <c r="C8" i="9"/>
  <c r="C25" i="2"/>
  <c r="C25" i="1"/>
  <c r="D25" i="1" s="1"/>
  <c r="D31" i="1" s="1"/>
  <c r="D6" i="9"/>
  <c r="C7" i="7"/>
  <c r="C8" i="7" s="1"/>
  <c r="D8" i="7" s="1"/>
  <c r="C21" i="2"/>
  <c r="C20" i="1"/>
  <c r="D20" i="1" s="1"/>
  <c r="C17" i="2"/>
  <c r="C16" i="1"/>
  <c r="D16" i="1" s="1"/>
  <c r="D6" i="6"/>
  <c r="D8" i="6" s="1"/>
  <c r="D10" i="6" s="1"/>
  <c r="C13" i="2"/>
  <c r="C12" i="1"/>
  <c r="D12" i="1" s="1"/>
  <c r="C8" i="2"/>
  <c r="D8" i="2" s="1"/>
  <c r="D13" i="2" s="1"/>
  <c r="D17" i="2" s="1"/>
  <c r="D21" i="2" s="1"/>
  <c r="C8" i="1"/>
  <c r="D8" i="1" s="1"/>
  <c r="D25" i="2" l="1"/>
  <c r="D29" i="2" s="1"/>
  <c r="M4" i="5"/>
  <c r="L4" i="5"/>
  <c r="K4" i="5"/>
  <c r="J4" i="5"/>
  <c r="I4" i="5"/>
  <c r="H4" i="5"/>
  <c r="G4" i="5"/>
  <c r="F4" i="5"/>
  <c r="E4" i="5"/>
  <c r="D4" i="5"/>
  <c r="C4" i="5"/>
  <c r="B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L24" i="5" l="1"/>
  <c r="I24" i="5"/>
  <c r="M24" i="5"/>
  <c r="G24" i="5"/>
  <c r="K24" i="5"/>
  <c r="H24" i="5"/>
  <c r="B24" i="5"/>
  <c r="J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<sst xmlns="http://schemas.openxmlformats.org/spreadsheetml/2006/main" count="239" uniqueCount="106">
  <si>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</si>
  <si>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</si>
  <si>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</si>
  <si>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</si>
  <si>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</si>
  <si>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</si>
  <si>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</si>
  <si>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</si>
  <si>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</si>
  <si>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</si>
  <si>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</si>
  <si>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</si>
  <si>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</si>
  <si>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</si>
  <si>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</si>
  <si>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</si>
  <si>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</si>
  <si>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</si>
  <si>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</si>
  <si>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</si>
  <si>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</si>
  <si>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</si>
  <si>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</si>
  <si>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</si>
  <si>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</si>
  <si>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</si>
  <si>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</si>
  <si>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</si>
  <si>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</si>
  <si>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</si>
  <si>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</si>
  <si>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</si>
  <si>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</si>
  <si>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</si>
  <si>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</si>
  <si>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</si>
  <si>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</si>
  <si>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</si>
  <si>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</si>
  <si>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Сосновая,22</t>
  </si>
  <si>
    <t>уборка придомовой территории</t>
  </si>
  <si>
    <t>Дополнительные работы</t>
  </si>
  <si>
    <t>4.Дополнительные работы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</si>
  <si>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</si>
  <si>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</si>
  <si>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</si>
  <si>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</si>
  <si>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</si>
  <si>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</si>
  <si>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</si>
  <si>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Техническое обслуживание системы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</si>
  <si>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</si>
  <si>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</si>
  <si>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</si>
  <si>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2024г</t>
  </si>
  <si>
    <t>Лицевой счёт  2024г</t>
  </si>
  <si>
    <t>Лицевой счёт 2024г</t>
  </si>
  <si>
    <t>Очистка подъездных козырьков</t>
  </si>
  <si>
    <t>Итого за февраль</t>
  </si>
  <si>
    <t>Выдано старшем по дому лампочки в количестве 10 штук</t>
  </si>
  <si>
    <t>Итого за март</t>
  </si>
  <si>
    <t>Замена электроавтомата, ревизия в щитке квартира №18</t>
  </si>
  <si>
    <t>Итого за апрель</t>
  </si>
  <si>
    <t>Замена двух светитльников в тамбурах подъезд №3</t>
  </si>
  <si>
    <t>Замена прожектора подъезд №3</t>
  </si>
  <si>
    <t>Автовышка 2 часа</t>
  </si>
  <si>
    <t>Установка урны у подъезда №1</t>
  </si>
  <si>
    <t>Итого за май</t>
  </si>
  <si>
    <t>Выдано председателю совета дома краска для нужд дома</t>
  </si>
  <si>
    <t>Демонтаж общедомового прибора учета на поверку</t>
  </si>
  <si>
    <t>Поверка общедомового счетчика</t>
  </si>
  <si>
    <t>Услуги доставки общедомового счетчика</t>
  </si>
  <si>
    <t>Итого за июнь</t>
  </si>
  <si>
    <t>Скос травы на придомовой территории</t>
  </si>
  <si>
    <t>Привоз щебня и песка</t>
  </si>
  <si>
    <t>Замена шарового крана на отоплении подъезд №3</t>
  </si>
  <si>
    <t>Замена запорной арматуры подъезд №3</t>
  </si>
  <si>
    <t>Установка ПРЭМ после поверки</t>
  </si>
  <si>
    <t>Итого за июль</t>
  </si>
  <si>
    <t>Установка табличек подъезд №1-3</t>
  </si>
  <si>
    <t xml:space="preserve">Стоимость табличек </t>
  </si>
  <si>
    <t>Ремонт горки на детской площадки</t>
  </si>
  <si>
    <t>Ремонт подъездного крыльца подъезд №3</t>
  </si>
  <si>
    <t>Итого за август</t>
  </si>
  <si>
    <t>Чистка козырьков от мусора</t>
  </si>
  <si>
    <t>Замена светильника подъезд №2  2 этаж</t>
  </si>
  <si>
    <t>Ремонт канализации в подвале подъезд №1</t>
  </si>
  <si>
    <t xml:space="preserve">Ремонт подъезда№2  согласно смете </t>
  </si>
  <si>
    <t>Ремонт стен в подъезде №2</t>
  </si>
  <si>
    <t>Итого за сентябрь</t>
  </si>
  <si>
    <t>Изготовление дубликата ключа подъезд №3</t>
  </si>
  <si>
    <t>Установка табличек пожарная безопасность</t>
  </si>
  <si>
    <t>Таблички пожарная безопасность</t>
  </si>
  <si>
    <t xml:space="preserve">Замена светильника подъезд №1  </t>
  </si>
  <si>
    <t>Установка ВРУ розетки двойной наружней</t>
  </si>
  <si>
    <t>Ремонт песочницы на детской площадке</t>
  </si>
  <si>
    <t xml:space="preserve">Дезинсекция </t>
  </si>
  <si>
    <t>Ремонт ливневой канализации на чердаке квартира №115</t>
  </si>
  <si>
    <t>Регулировка насоса ГВС, прочистка фильтров квартира №107</t>
  </si>
  <si>
    <t>Итого за октябрь</t>
  </si>
  <si>
    <t>Утепление окон в подвале</t>
  </si>
  <si>
    <t>Переустановка батареи с заменой переходных муфт и участка трубы квартира №13</t>
  </si>
  <si>
    <t>Итого за ноябрь</t>
  </si>
  <si>
    <t>Приобретение замков навесных. Отдали старшему по дому</t>
  </si>
  <si>
    <t>Укрытие парапета железом, ремонт парапета на крыше подъезд №2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</si>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</sst>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/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opLeftCell="A49" workbookViewId="0">
      <selection activeCell="D59" sqref="D5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0" t="s">
        <v>55</v>
      </c>
      <c r="C1" s="60"/>
      <c r="D1" s="60"/>
      <c r="E1" s="6"/>
      <c r="F1" s="6"/>
      <c r="G1" s="6"/>
      <c r="H1" s="6"/>
    </row>
    <row r="2" spans="1:8" ht="15.95" customHeight="1" x14ac:dyDescent="0.25">
      <c r="A2" s="1"/>
      <c r="B2" s="2" t="s">
        <v>39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0" t="s">
        <v>4</v>
      </c>
      <c r="C3" s="60"/>
      <c r="D3" s="60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0"/>
      <c r="B5" s="51" t="s">
        <v>2</v>
      </c>
      <c r="C5" s="50"/>
      <c r="D5" s="50"/>
      <c r="E5" s="1"/>
      <c r="F5" s="1"/>
      <c r="G5" s="1"/>
      <c r="H5" s="1"/>
    </row>
    <row r="6" spans="1:8" ht="30" x14ac:dyDescent="0.25">
      <c r="A6" s="52">
        <v>1</v>
      </c>
      <c r="B6" s="52" t="s">
        <v>47</v>
      </c>
      <c r="C6" s="52">
        <v>1223.92</v>
      </c>
      <c r="D6" s="51"/>
      <c r="E6" s="1"/>
      <c r="F6" s="1"/>
    </row>
    <row r="7" spans="1:8" ht="60" x14ac:dyDescent="0.25">
      <c r="A7" s="50">
        <v>2</v>
      </c>
      <c r="B7" s="52" t="s">
        <v>52</v>
      </c>
      <c r="C7" s="52">
        <v>935</v>
      </c>
      <c r="D7" s="50"/>
      <c r="E7" s="1"/>
      <c r="F7" s="1"/>
    </row>
    <row r="8" spans="1:8" x14ac:dyDescent="0.25">
      <c r="A8" s="52"/>
      <c r="B8" s="51" t="s">
        <v>53</v>
      </c>
      <c r="C8" s="51">
        <f>SUM(C6:C7)</f>
        <v>2158.92</v>
      </c>
      <c r="D8" s="51">
        <f>C8</f>
        <v>2158.92</v>
      </c>
      <c r="E8" s="1"/>
      <c r="F8" s="1"/>
    </row>
    <row r="9" spans="1:8" x14ac:dyDescent="0.25">
      <c r="A9" s="50"/>
      <c r="B9" s="51" t="s">
        <v>5</v>
      </c>
      <c r="C9" s="50"/>
      <c r="D9" s="50"/>
      <c r="E9" s="1"/>
      <c r="F9" s="1"/>
    </row>
    <row r="10" spans="1:8" ht="30" x14ac:dyDescent="0.25">
      <c r="A10" s="52">
        <v>1</v>
      </c>
      <c r="B10" s="52" t="s">
        <v>47</v>
      </c>
      <c r="C10" s="52">
        <v>1223.92</v>
      </c>
      <c r="D10" s="51"/>
      <c r="E10" s="1"/>
      <c r="F10" s="1"/>
    </row>
    <row r="11" spans="1:8" ht="60" x14ac:dyDescent="0.25">
      <c r="A11" s="50">
        <v>2</v>
      </c>
      <c r="B11" s="52" t="s">
        <v>52</v>
      </c>
      <c r="C11" s="52">
        <v>935</v>
      </c>
      <c r="D11" s="50"/>
      <c r="E11" s="1"/>
      <c r="F11" s="1"/>
    </row>
    <row r="12" spans="1:8" x14ac:dyDescent="0.25">
      <c r="A12" s="52"/>
      <c r="B12" s="51" t="s">
        <v>53</v>
      </c>
      <c r="C12" s="51">
        <f>SUM(C10:C11)</f>
        <v>2158.92</v>
      </c>
      <c r="D12" s="51">
        <f>C12</f>
        <v>2158.92</v>
      </c>
      <c r="E12" s="1"/>
      <c r="F12" s="1"/>
    </row>
    <row r="13" spans="1:8" x14ac:dyDescent="0.25">
      <c r="A13" s="50"/>
      <c r="B13" s="51" t="s">
        <v>3</v>
      </c>
      <c r="C13" s="50"/>
      <c r="D13" s="50"/>
      <c r="E13" s="1"/>
      <c r="F13" s="1"/>
    </row>
    <row r="14" spans="1:8" s="5" customFormat="1" ht="30" x14ac:dyDescent="0.25">
      <c r="A14" s="52">
        <v>1</v>
      </c>
      <c r="B14" s="52" t="s">
        <v>47</v>
      </c>
      <c r="C14" s="52">
        <v>1223.92</v>
      </c>
      <c r="D14" s="51"/>
      <c r="E14" s="4"/>
      <c r="F14" s="4"/>
    </row>
    <row r="15" spans="1:8" s="5" customFormat="1" ht="60" x14ac:dyDescent="0.25">
      <c r="A15" s="50">
        <v>2</v>
      </c>
      <c r="B15" s="52" t="s">
        <v>52</v>
      </c>
      <c r="C15" s="52">
        <v>935</v>
      </c>
      <c r="D15" s="50"/>
      <c r="E15" s="4"/>
      <c r="F15" s="4"/>
    </row>
    <row r="16" spans="1:8" x14ac:dyDescent="0.25">
      <c r="A16" s="52"/>
      <c r="B16" s="51" t="s">
        <v>60</v>
      </c>
      <c r="C16" s="51">
        <f>SUM(C14:C15)</f>
        <v>2158.92</v>
      </c>
      <c r="D16" s="51">
        <f>C16</f>
        <v>2158.92</v>
      </c>
      <c r="E16" s="1"/>
      <c r="F16" s="1"/>
    </row>
    <row r="17" spans="1:6" x14ac:dyDescent="0.25">
      <c r="A17" s="50"/>
      <c r="B17" s="51" t="s">
        <v>7</v>
      </c>
      <c r="C17" s="50"/>
      <c r="D17" s="50"/>
      <c r="E17" s="1"/>
      <c r="F17" s="1"/>
    </row>
    <row r="18" spans="1:6" ht="30" x14ac:dyDescent="0.25">
      <c r="A18" s="52">
        <v>1</v>
      </c>
      <c r="B18" s="52" t="s">
        <v>47</v>
      </c>
      <c r="C18" s="52">
        <v>1223.92</v>
      </c>
      <c r="D18" s="51"/>
      <c r="E18" s="1"/>
      <c r="F18" s="1"/>
    </row>
    <row r="19" spans="1:6" ht="60" x14ac:dyDescent="0.25">
      <c r="A19" s="50">
        <v>2</v>
      </c>
      <c r="B19" s="52" t="s">
        <v>52</v>
      </c>
      <c r="C19" s="52">
        <v>935</v>
      </c>
      <c r="D19" s="50"/>
      <c r="E19" s="1"/>
      <c r="F19" s="1"/>
    </row>
    <row r="20" spans="1:6" x14ac:dyDescent="0.25">
      <c r="A20" s="52"/>
      <c r="B20" s="51" t="s">
        <v>62</v>
      </c>
      <c r="C20" s="51">
        <f>SUM(C18:C19)</f>
        <v>2158.92</v>
      </c>
      <c r="D20" s="51">
        <f>C20</f>
        <v>2158.92</v>
      </c>
      <c r="E20" s="1"/>
      <c r="F20" s="1"/>
    </row>
    <row r="21" spans="1:6" s="5" customFormat="1" x14ac:dyDescent="0.25">
      <c r="A21" s="50"/>
      <c r="B21" s="51" t="s">
        <v>8</v>
      </c>
      <c r="C21" s="50"/>
      <c r="D21" s="50"/>
      <c r="E21" s="4"/>
      <c r="F21" s="4"/>
    </row>
    <row r="22" spans="1:6" s="5" customFormat="1" ht="30" x14ac:dyDescent="0.25">
      <c r="A22" s="52">
        <v>1</v>
      </c>
      <c r="B22" s="52" t="s">
        <v>47</v>
      </c>
      <c r="C22" s="52">
        <v>1223.92</v>
      </c>
      <c r="D22" s="51"/>
      <c r="E22" s="4"/>
      <c r="F22" s="4"/>
    </row>
    <row r="23" spans="1:6" ht="60" x14ac:dyDescent="0.25">
      <c r="A23" s="50">
        <v>2</v>
      </c>
      <c r="B23" s="52" t="s">
        <v>52</v>
      </c>
      <c r="C23" s="52">
        <v>935</v>
      </c>
      <c r="D23" s="50"/>
      <c r="E23" s="1"/>
      <c r="F23" s="1"/>
    </row>
    <row r="24" spans="1:6" ht="30" x14ac:dyDescent="0.25">
      <c r="A24" s="50">
        <v>3</v>
      </c>
      <c r="B24" s="52" t="s">
        <v>69</v>
      </c>
      <c r="C24" s="50">
        <v>1090.5</v>
      </c>
      <c r="D24" s="50"/>
      <c r="E24" s="1"/>
      <c r="F24" s="1"/>
    </row>
    <row r="25" spans="1:6" x14ac:dyDescent="0.25">
      <c r="A25" s="52"/>
      <c r="B25" s="51" t="s">
        <v>67</v>
      </c>
      <c r="C25" s="51">
        <f>SUM(C22:C24)</f>
        <v>3249.42</v>
      </c>
      <c r="D25" s="51">
        <f>C25+D20</f>
        <v>5408.34</v>
      </c>
      <c r="E25" s="1"/>
      <c r="F25" s="1"/>
    </row>
    <row r="26" spans="1:6" x14ac:dyDescent="0.25">
      <c r="A26" s="50"/>
      <c r="B26" s="51" t="s">
        <v>9</v>
      </c>
      <c r="C26" s="50"/>
      <c r="D26" s="50"/>
      <c r="E26" s="1"/>
      <c r="F26" s="1"/>
    </row>
    <row r="27" spans="1:6" ht="30" x14ac:dyDescent="0.25">
      <c r="A27" s="52">
        <v>1</v>
      </c>
      <c r="B27" s="52" t="s">
        <v>47</v>
      </c>
      <c r="C27" s="52">
        <v>1223.92</v>
      </c>
      <c r="D27" s="51"/>
      <c r="E27" s="1"/>
      <c r="F27" s="1"/>
    </row>
    <row r="28" spans="1:6" ht="60" x14ac:dyDescent="0.25">
      <c r="A28" s="50">
        <v>2</v>
      </c>
      <c r="B28" s="52" t="s">
        <v>52</v>
      </c>
      <c r="C28" s="52">
        <v>935</v>
      </c>
      <c r="D28" s="50"/>
      <c r="E28" s="1"/>
      <c r="F28" s="1"/>
    </row>
    <row r="29" spans="1:6" x14ac:dyDescent="0.25">
      <c r="A29" s="50">
        <v>3</v>
      </c>
      <c r="B29" s="52" t="s">
        <v>70</v>
      </c>
      <c r="C29" s="50">
        <v>12650</v>
      </c>
      <c r="D29" s="50"/>
      <c r="E29" s="1"/>
      <c r="F29" s="1"/>
    </row>
    <row r="30" spans="1:6" x14ac:dyDescent="0.25">
      <c r="A30" s="52">
        <v>4</v>
      </c>
      <c r="B30" s="52" t="s">
        <v>71</v>
      </c>
      <c r="C30" s="52">
        <v>1356.23</v>
      </c>
      <c r="D30" s="51"/>
      <c r="E30" s="1"/>
      <c r="F30" s="1"/>
    </row>
    <row r="31" spans="1:6" x14ac:dyDescent="0.25">
      <c r="A31" s="50"/>
      <c r="B31" s="51" t="s">
        <v>72</v>
      </c>
      <c r="C31" s="51">
        <f>SUM(C27:C30)</f>
        <v>16165.15</v>
      </c>
      <c r="D31" s="51">
        <f>C31+D25</f>
        <v>21573.489999999998</v>
      </c>
      <c r="E31" s="1"/>
      <c r="F31" s="1"/>
    </row>
    <row r="32" spans="1:6" x14ac:dyDescent="0.25">
      <c r="A32" s="50"/>
      <c r="B32" s="51" t="s">
        <v>10</v>
      </c>
      <c r="C32" s="50"/>
      <c r="D32" s="50"/>
      <c r="E32" s="1"/>
      <c r="F32" s="1"/>
    </row>
    <row r="33" spans="1:6" ht="30" x14ac:dyDescent="0.25">
      <c r="A33" s="52">
        <v>1</v>
      </c>
      <c r="B33" s="52" t="s">
        <v>47</v>
      </c>
      <c r="C33" s="52">
        <v>1223.92</v>
      </c>
      <c r="D33" s="51"/>
      <c r="E33" s="1"/>
      <c r="F33" s="1"/>
    </row>
    <row r="34" spans="1:6" ht="60" x14ac:dyDescent="0.25">
      <c r="A34" s="50">
        <v>2</v>
      </c>
      <c r="B34" s="52" t="s">
        <v>52</v>
      </c>
      <c r="C34" s="52">
        <v>935</v>
      </c>
      <c r="D34" s="50"/>
      <c r="E34" s="1"/>
      <c r="F34" s="1"/>
    </row>
    <row r="35" spans="1:6" x14ac:dyDescent="0.25">
      <c r="A35" s="52">
        <v>3</v>
      </c>
      <c r="B35" s="52" t="s">
        <v>77</v>
      </c>
      <c r="C35" s="52">
        <v>2871.3</v>
      </c>
      <c r="D35" s="51"/>
      <c r="E35" s="1"/>
      <c r="F35" s="1"/>
    </row>
    <row r="36" spans="1:6" x14ac:dyDescent="0.25">
      <c r="A36" s="50"/>
      <c r="B36" s="51" t="s">
        <v>78</v>
      </c>
      <c r="C36" s="51">
        <f>SUM(C33:C35)</f>
        <v>5030.22</v>
      </c>
      <c r="D36" s="51">
        <f>C36+D31</f>
        <v>26603.71</v>
      </c>
      <c r="E36" s="1"/>
      <c r="F36" s="1"/>
    </row>
    <row r="37" spans="1:6" x14ac:dyDescent="0.25">
      <c r="A37" s="50"/>
      <c r="B37" s="51" t="s">
        <v>11</v>
      </c>
      <c r="C37" s="50"/>
      <c r="D37" s="50"/>
      <c r="E37" s="1"/>
      <c r="F37" s="1"/>
    </row>
    <row r="38" spans="1:6" ht="30" x14ac:dyDescent="0.25">
      <c r="A38" s="52">
        <v>1</v>
      </c>
      <c r="B38" s="52" t="s">
        <v>47</v>
      </c>
      <c r="C38" s="52">
        <v>1223.92</v>
      </c>
      <c r="D38" s="51"/>
      <c r="E38" s="1"/>
      <c r="F38" s="1"/>
    </row>
    <row r="39" spans="1:6" ht="60" x14ac:dyDescent="0.25">
      <c r="A39" s="50">
        <v>2</v>
      </c>
      <c r="B39" s="52" t="s">
        <v>52</v>
      </c>
      <c r="C39" s="52">
        <v>935</v>
      </c>
      <c r="D39" s="50"/>
      <c r="E39" s="1"/>
      <c r="F39" s="1"/>
    </row>
    <row r="40" spans="1:6" x14ac:dyDescent="0.25">
      <c r="A40" s="52"/>
      <c r="B40" s="51" t="s">
        <v>83</v>
      </c>
      <c r="C40" s="51">
        <f>SUM(C38:C39)</f>
        <v>2158.92</v>
      </c>
      <c r="D40" s="51">
        <f>C40+D36</f>
        <v>28762.629999999997</v>
      </c>
      <c r="E40" s="1"/>
      <c r="F40" s="1"/>
    </row>
    <row r="41" spans="1:6" x14ac:dyDescent="0.25">
      <c r="A41" s="50"/>
      <c r="B41" s="51" t="s">
        <v>12</v>
      </c>
      <c r="C41" s="50"/>
      <c r="D41" s="50"/>
      <c r="E41" s="1"/>
      <c r="F41" s="1"/>
    </row>
    <row r="42" spans="1:6" ht="30" x14ac:dyDescent="0.25">
      <c r="A42" s="52">
        <v>1</v>
      </c>
      <c r="B42" s="52" t="s">
        <v>47</v>
      </c>
      <c r="C42" s="52">
        <v>1223.92</v>
      </c>
      <c r="D42" s="51"/>
      <c r="E42" s="1"/>
      <c r="F42" s="1"/>
    </row>
    <row r="43" spans="1:6" ht="60" x14ac:dyDescent="0.25">
      <c r="A43" s="50">
        <v>2</v>
      </c>
      <c r="B43" s="52" t="s">
        <v>52</v>
      </c>
      <c r="C43" s="52">
        <v>935</v>
      </c>
      <c r="D43" s="50"/>
      <c r="E43" s="1"/>
      <c r="F43" s="1"/>
    </row>
    <row r="44" spans="1:6" x14ac:dyDescent="0.25">
      <c r="A44" s="52"/>
      <c r="B44" s="51" t="s">
        <v>89</v>
      </c>
      <c r="C44" s="51">
        <f>SUM(C42:C43)</f>
        <v>2158.92</v>
      </c>
      <c r="D44" s="51">
        <f>C44+D40</f>
        <v>30921.549999999996</v>
      </c>
      <c r="E44" s="1"/>
      <c r="F44" s="1"/>
    </row>
    <row r="45" spans="1:6" x14ac:dyDescent="0.25">
      <c r="A45" s="50"/>
      <c r="B45" s="51" t="s">
        <v>13</v>
      </c>
      <c r="C45" s="50"/>
      <c r="D45" s="50"/>
      <c r="E45" s="1"/>
      <c r="F45" s="1"/>
    </row>
    <row r="46" spans="1:6" ht="30" x14ac:dyDescent="0.25">
      <c r="A46" s="52">
        <v>1</v>
      </c>
      <c r="B46" s="52" t="s">
        <v>47</v>
      </c>
      <c r="C46" s="52">
        <v>1223.92</v>
      </c>
      <c r="D46" s="51"/>
      <c r="E46" s="1"/>
      <c r="F46" s="1"/>
    </row>
    <row r="47" spans="1:6" ht="60" x14ac:dyDescent="0.25">
      <c r="A47" s="50">
        <v>2</v>
      </c>
      <c r="B47" s="52" t="s">
        <v>52</v>
      </c>
      <c r="C47" s="52">
        <v>935</v>
      </c>
      <c r="D47" s="50"/>
      <c r="E47" s="1"/>
      <c r="F47" s="1"/>
    </row>
    <row r="48" spans="1:6" ht="30" x14ac:dyDescent="0.25">
      <c r="A48" s="52">
        <v>3</v>
      </c>
      <c r="B48" s="52" t="s">
        <v>97</v>
      </c>
      <c r="C48" s="52">
        <v>2429.4</v>
      </c>
      <c r="D48" s="51"/>
      <c r="E48" s="1"/>
      <c r="F48" s="1"/>
    </row>
    <row r="49" spans="1:6" ht="30" x14ac:dyDescent="0.25">
      <c r="A49" s="50">
        <v>4</v>
      </c>
      <c r="B49" s="52" t="s">
        <v>98</v>
      </c>
      <c r="C49" s="50">
        <v>1380</v>
      </c>
      <c r="D49" s="50"/>
      <c r="E49" s="1"/>
      <c r="F49" s="1"/>
    </row>
    <row r="50" spans="1:6" x14ac:dyDescent="0.25">
      <c r="A50" s="52"/>
      <c r="B50" s="51" t="s">
        <v>99</v>
      </c>
      <c r="C50" s="51">
        <f>SUM(C46:C49)</f>
        <v>5968.32</v>
      </c>
      <c r="D50" s="51">
        <f>C50+D44</f>
        <v>36889.869999999995</v>
      </c>
      <c r="E50" s="1"/>
      <c r="F50" s="1"/>
    </row>
    <row r="51" spans="1:6" x14ac:dyDescent="0.25">
      <c r="A51" s="50"/>
      <c r="B51" s="51" t="s">
        <v>14</v>
      </c>
      <c r="C51" s="50"/>
      <c r="D51" s="50"/>
      <c r="E51" s="1"/>
      <c r="F51" s="1"/>
    </row>
    <row r="52" spans="1:6" ht="30" x14ac:dyDescent="0.25">
      <c r="A52" s="52">
        <v>1</v>
      </c>
      <c r="B52" s="52" t="s">
        <v>47</v>
      </c>
      <c r="C52" s="52">
        <v>1223.92</v>
      </c>
      <c r="D52" s="51"/>
      <c r="E52" s="1"/>
      <c r="F52" s="1"/>
    </row>
    <row r="53" spans="1:6" ht="60" x14ac:dyDescent="0.25">
      <c r="A53" s="50">
        <v>2</v>
      </c>
      <c r="B53" s="52" t="s">
        <v>52</v>
      </c>
      <c r="C53" s="52">
        <v>935</v>
      </c>
      <c r="D53" s="50"/>
      <c r="E53" s="1"/>
      <c r="F53" s="1"/>
    </row>
    <row r="54" spans="1:6" ht="30" x14ac:dyDescent="0.25">
      <c r="A54" s="52">
        <v>3</v>
      </c>
      <c r="B54" s="52" t="s">
        <v>101</v>
      </c>
      <c r="C54" s="52">
        <v>2589.1999999999998</v>
      </c>
      <c r="D54" s="51"/>
      <c r="E54" s="1"/>
      <c r="F54" s="1"/>
    </row>
    <row r="55" spans="1:6" x14ac:dyDescent="0.25">
      <c r="A55" s="50"/>
      <c r="B55" s="51" t="s">
        <v>102</v>
      </c>
      <c r="C55" s="51">
        <f>SUM(C52:C54)</f>
        <v>4748.12</v>
      </c>
      <c r="D55" s="51">
        <f>C55+D50</f>
        <v>41637.99</v>
      </c>
      <c r="E55" s="1"/>
      <c r="F55" s="1"/>
    </row>
    <row r="56" spans="1:6" x14ac:dyDescent="0.25">
      <c r="A56" s="50"/>
      <c r="B56" s="51" t="s">
        <v>15</v>
      </c>
      <c r="C56" s="50"/>
      <c r="D56" s="50"/>
      <c r="E56" s="1"/>
      <c r="F56" s="1"/>
    </row>
    <row r="57" spans="1:6" ht="30" x14ac:dyDescent="0.25">
      <c r="A57" s="52">
        <v>1</v>
      </c>
      <c r="B57" s="52" t="s">
        <v>47</v>
      </c>
      <c r="C57" s="52">
        <v>1223.92</v>
      </c>
      <c r="D57" s="51"/>
      <c r="E57" s="1"/>
      <c r="F57" s="1"/>
    </row>
    <row r="58" spans="1:6" ht="60" x14ac:dyDescent="0.25">
      <c r="A58" s="50">
        <v>2</v>
      </c>
      <c r="B58" s="52" t="s">
        <v>52</v>
      </c>
      <c r="C58" s="52">
        <v>935</v>
      </c>
      <c r="D58" s="50"/>
      <c r="E58" s="1"/>
      <c r="F58" s="1"/>
    </row>
    <row r="59" spans="1:6" x14ac:dyDescent="0.25">
      <c r="A59" s="50"/>
      <c r="B59" s="51" t="s">
        <v>105</v>
      </c>
      <c r="C59" s="52">
        <f>SUM(C57:C58)</f>
        <v>2158.92</v>
      </c>
      <c r="D59" s="51">
        <f>C59+D55</f>
        <v>43796.909999999996</v>
      </c>
      <c r="E59" s="1"/>
      <c r="F59" s="1"/>
    </row>
    <row r="60" spans="1:6" x14ac:dyDescent="0.25">
      <c r="A60" s="52"/>
      <c r="B60" s="51"/>
      <c r="C60" s="51"/>
      <c r="D60" s="51"/>
      <c r="E60" s="1"/>
      <c r="F60" s="1"/>
    </row>
    <row r="61" spans="1:6" x14ac:dyDescent="0.25">
      <c r="A61" s="50"/>
      <c r="B61" s="52"/>
      <c r="C61" s="52"/>
      <c r="D61" s="50"/>
      <c r="E61" s="1"/>
      <c r="F61" s="1"/>
    </row>
    <row r="62" spans="1:6" x14ac:dyDescent="0.25">
      <c r="A62" s="11"/>
      <c r="B62" s="3"/>
      <c r="C62" s="3"/>
      <c r="D62" s="3"/>
      <c r="E62" s="1"/>
      <c r="F62" s="1"/>
    </row>
    <row r="63" spans="1:6" x14ac:dyDescent="0.25">
      <c r="A63" s="11"/>
      <c r="B63" s="3"/>
      <c r="C63" s="11"/>
      <c r="D63" s="3"/>
      <c r="E63" s="1"/>
      <c r="F63" s="1"/>
    </row>
    <row r="64" spans="1:6" x14ac:dyDescent="0.25">
      <c r="A64" s="11"/>
      <c r="B64" s="3"/>
      <c r="C64" s="11"/>
      <c r="D64" s="3"/>
      <c r="E64" s="1"/>
      <c r="F64" s="1"/>
    </row>
    <row r="65" spans="1:6" x14ac:dyDescent="0.25">
      <c r="A65" s="11"/>
      <c r="B65" s="3"/>
      <c r="C65" s="11"/>
      <c r="D65" s="3"/>
      <c r="E65" s="1"/>
      <c r="F65" s="1"/>
    </row>
    <row r="66" spans="1:6" x14ac:dyDescent="0.25">
      <c r="A66" s="11"/>
      <c r="B66" s="3"/>
      <c r="C66" s="11"/>
      <c r="D66" s="3"/>
      <c r="E66" s="1"/>
      <c r="F66" s="1"/>
    </row>
    <row r="67" spans="1:6" x14ac:dyDescent="0.25">
      <c r="A67" s="11"/>
      <c r="B67" s="3"/>
      <c r="C67" s="11"/>
      <c r="D67" s="3"/>
      <c r="E67" s="1"/>
      <c r="F67" s="1"/>
    </row>
    <row r="68" spans="1:6" x14ac:dyDescent="0.25">
      <c r="A68" s="11"/>
      <c r="B68" s="11"/>
      <c r="C68" s="11"/>
      <c r="D68" s="3"/>
      <c r="E68" s="1"/>
      <c r="F68" s="1"/>
    </row>
    <row r="69" spans="1:6" x14ac:dyDescent="0.25">
      <c r="A69" s="11"/>
      <c r="B69" s="3"/>
      <c r="C69" s="3"/>
      <c r="D69" s="3"/>
      <c r="E69" s="1"/>
      <c r="F69" s="1"/>
    </row>
    <row r="70" spans="1:6" x14ac:dyDescent="0.25">
      <c r="A70" s="11"/>
      <c r="B70" s="39"/>
      <c r="C70" s="11"/>
      <c r="D70" s="11"/>
      <c r="E70" s="1"/>
      <c r="F70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topLeftCell="A46" workbookViewId="0">
      <selection activeCell="D63" sqref="D63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0" t="s">
        <v>55</v>
      </c>
      <c r="C1" s="60"/>
      <c r="D1" s="60"/>
      <c r="E1" s="6"/>
      <c r="F1" s="6"/>
      <c r="G1" s="6"/>
    </row>
    <row r="2" spans="1:15" ht="15.95" customHeight="1" x14ac:dyDescent="0.25">
      <c r="A2" s="1"/>
      <c r="B2" s="2" t="s">
        <v>39</v>
      </c>
      <c r="C2" s="31"/>
      <c r="D2" s="31"/>
      <c r="E2" s="1"/>
      <c r="F2" s="1"/>
      <c r="G2" s="1"/>
    </row>
    <row r="3" spans="1:15" ht="15.95" customHeight="1" x14ac:dyDescent="0.25">
      <c r="A3" s="1"/>
      <c r="B3" s="60" t="s">
        <v>6</v>
      </c>
      <c r="C3" s="60"/>
      <c r="D3" s="60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0"/>
      <c r="B5" s="51" t="s">
        <v>2</v>
      </c>
      <c r="C5" s="50"/>
      <c r="D5" s="7"/>
      <c r="E5" s="1"/>
      <c r="F5" s="1"/>
      <c r="G5" s="1"/>
    </row>
    <row r="6" spans="1:15" x14ac:dyDescent="0.25">
      <c r="A6" s="50">
        <v>1</v>
      </c>
      <c r="B6" s="53" t="s">
        <v>49</v>
      </c>
      <c r="C6" s="53">
        <v>4212</v>
      </c>
      <c r="D6" s="9"/>
      <c r="E6" s="1"/>
      <c r="F6" s="1"/>
      <c r="G6" s="1"/>
    </row>
    <row r="7" spans="1:15" s="1" customFormat="1" ht="30" x14ac:dyDescent="0.25">
      <c r="A7" s="52">
        <v>2</v>
      </c>
      <c r="B7" s="52" t="s">
        <v>50</v>
      </c>
      <c r="C7" s="52">
        <v>4446</v>
      </c>
      <c r="D7" s="11"/>
      <c r="H7"/>
      <c r="I7"/>
      <c r="J7"/>
      <c r="K7"/>
      <c r="L7"/>
      <c r="M7"/>
      <c r="N7"/>
      <c r="O7"/>
    </row>
    <row r="8" spans="1:15" s="4" customFormat="1" x14ac:dyDescent="0.25">
      <c r="A8" s="52"/>
      <c r="B8" s="54" t="s">
        <v>53</v>
      </c>
      <c r="C8" s="51">
        <f>SUM(C6:C7)</f>
        <v>8658</v>
      </c>
      <c r="D8" s="3">
        <f>C8</f>
        <v>8658</v>
      </c>
      <c r="F8" s="1"/>
      <c r="H8"/>
      <c r="I8"/>
      <c r="J8"/>
      <c r="K8"/>
      <c r="L8"/>
      <c r="M8"/>
      <c r="N8"/>
      <c r="O8"/>
    </row>
    <row r="9" spans="1:15" s="4" customFormat="1" x14ac:dyDescent="0.25">
      <c r="A9" s="50"/>
      <c r="B9" s="51" t="s">
        <v>5</v>
      </c>
      <c r="C9" s="50"/>
      <c r="D9" s="7"/>
      <c r="H9"/>
      <c r="I9"/>
      <c r="J9"/>
      <c r="K9"/>
      <c r="L9"/>
      <c r="M9"/>
      <c r="N9"/>
      <c r="O9"/>
    </row>
    <row r="10" spans="1:15" s="4" customFormat="1" x14ac:dyDescent="0.25">
      <c r="A10" s="50">
        <v>1</v>
      </c>
      <c r="B10" s="53" t="s">
        <v>49</v>
      </c>
      <c r="C10" s="53">
        <v>4212</v>
      </c>
      <c r="D10" s="9"/>
      <c r="H10"/>
      <c r="I10"/>
      <c r="J10"/>
      <c r="K10"/>
      <c r="L10"/>
      <c r="M10"/>
      <c r="N10"/>
      <c r="O10"/>
    </row>
    <row r="11" spans="1:15" s="4" customFormat="1" ht="30" x14ac:dyDescent="0.25">
      <c r="A11" s="52">
        <v>2</v>
      </c>
      <c r="B11" s="52" t="s">
        <v>50</v>
      </c>
      <c r="C11" s="52">
        <v>4446</v>
      </c>
      <c r="D11" s="11"/>
      <c r="H11"/>
      <c r="I11"/>
      <c r="J11"/>
      <c r="K11"/>
      <c r="L11"/>
      <c r="M11"/>
      <c r="N11"/>
      <c r="O11"/>
    </row>
    <row r="12" spans="1:15" s="4" customFormat="1" x14ac:dyDescent="0.25">
      <c r="A12" s="52">
        <v>3</v>
      </c>
      <c r="B12" s="52" t="s">
        <v>57</v>
      </c>
      <c r="C12" s="52">
        <v>1200</v>
      </c>
      <c r="D12" s="11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50"/>
      <c r="B13" s="54" t="s">
        <v>58</v>
      </c>
      <c r="C13" s="54">
        <f>SUM(C10:C12)</f>
        <v>9858</v>
      </c>
      <c r="D13" s="3">
        <f>C13+D8</f>
        <v>18516</v>
      </c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50"/>
      <c r="B14" s="51" t="s">
        <v>3</v>
      </c>
      <c r="C14" s="50"/>
      <c r="D14" s="7"/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50">
        <v>1</v>
      </c>
      <c r="B15" s="53" t="s">
        <v>49</v>
      </c>
      <c r="C15" s="53">
        <v>4212</v>
      </c>
      <c r="D15" s="9"/>
      <c r="H15"/>
      <c r="I15"/>
      <c r="J15"/>
      <c r="K15"/>
      <c r="L15"/>
      <c r="M15"/>
      <c r="N15"/>
      <c r="O15"/>
    </row>
    <row r="16" spans="1:15" s="1" customFormat="1" ht="30" x14ac:dyDescent="0.25">
      <c r="A16" s="52">
        <v>2</v>
      </c>
      <c r="B16" s="52" t="s">
        <v>50</v>
      </c>
      <c r="C16" s="52">
        <v>4446</v>
      </c>
      <c r="D16" s="11"/>
      <c r="H16"/>
      <c r="I16"/>
      <c r="J16"/>
      <c r="K16"/>
      <c r="L16"/>
      <c r="M16"/>
      <c r="N16"/>
      <c r="O16"/>
    </row>
    <row r="17" spans="1:15" s="1" customFormat="1" x14ac:dyDescent="0.25">
      <c r="A17" s="50"/>
      <c r="B17" s="54" t="s">
        <v>60</v>
      </c>
      <c r="C17" s="54">
        <f>SUM(C15:C16)</f>
        <v>8658</v>
      </c>
      <c r="D17" s="3">
        <f>C17+D13</f>
        <v>27174</v>
      </c>
      <c r="H17"/>
      <c r="I17"/>
      <c r="J17"/>
      <c r="K17"/>
      <c r="L17"/>
      <c r="M17"/>
      <c r="N17"/>
      <c r="O17"/>
    </row>
    <row r="18" spans="1:15" s="1" customFormat="1" x14ac:dyDescent="0.25">
      <c r="A18" s="50"/>
      <c r="B18" s="51" t="s">
        <v>7</v>
      </c>
      <c r="C18" s="50"/>
      <c r="D18" s="7"/>
      <c r="H18"/>
      <c r="I18"/>
      <c r="J18"/>
      <c r="K18"/>
      <c r="L18"/>
      <c r="M18"/>
      <c r="N18"/>
      <c r="O18"/>
    </row>
    <row r="19" spans="1:15" s="4" customFormat="1" x14ac:dyDescent="0.25">
      <c r="A19" s="50">
        <v>1</v>
      </c>
      <c r="B19" s="53" t="s">
        <v>49</v>
      </c>
      <c r="C19" s="53">
        <v>4680</v>
      </c>
      <c r="D19" s="9"/>
      <c r="H19"/>
      <c r="I19"/>
      <c r="J19"/>
      <c r="K19"/>
      <c r="L19"/>
      <c r="M19"/>
      <c r="N19"/>
      <c r="O19"/>
    </row>
    <row r="20" spans="1:15" s="4" customFormat="1" ht="30" x14ac:dyDescent="0.25">
      <c r="A20" s="52">
        <v>2</v>
      </c>
      <c r="B20" s="52" t="s">
        <v>50</v>
      </c>
      <c r="C20" s="52">
        <v>4446</v>
      </c>
      <c r="D20" s="11"/>
      <c r="H20"/>
      <c r="I20"/>
      <c r="J20"/>
      <c r="K20"/>
      <c r="L20"/>
      <c r="M20"/>
      <c r="N20"/>
      <c r="O20"/>
    </row>
    <row r="21" spans="1:15" s="4" customFormat="1" x14ac:dyDescent="0.25">
      <c r="A21" s="50"/>
      <c r="B21" s="54" t="s">
        <v>62</v>
      </c>
      <c r="C21" s="54">
        <f>SUM(C19:C20)</f>
        <v>9126</v>
      </c>
      <c r="D21" s="3">
        <f>C21+D17</f>
        <v>36300</v>
      </c>
      <c r="H21"/>
      <c r="I21"/>
      <c r="J21"/>
      <c r="K21"/>
      <c r="L21"/>
      <c r="M21"/>
      <c r="N21"/>
      <c r="O21"/>
    </row>
    <row r="22" spans="1:15" s="4" customFormat="1" x14ac:dyDescent="0.25">
      <c r="A22" s="50"/>
      <c r="B22" s="51" t="s">
        <v>8</v>
      </c>
      <c r="C22" s="50"/>
      <c r="D22" s="7"/>
      <c r="H22"/>
      <c r="I22"/>
      <c r="J22"/>
      <c r="K22"/>
      <c r="L22"/>
      <c r="M22"/>
      <c r="N22"/>
      <c r="O22"/>
    </row>
    <row r="23" spans="1:15" s="4" customFormat="1" x14ac:dyDescent="0.25">
      <c r="A23" s="50">
        <v>1</v>
      </c>
      <c r="B23" s="53" t="s">
        <v>49</v>
      </c>
      <c r="C23" s="53">
        <v>4680</v>
      </c>
      <c r="D23" s="9"/>
      <c r="H23"/>
      <c r="I23"/>
      <c r="J23"/>
      <c r="K23"/>
      <c r="L23"/>
      <c r="M23"/>
      <c r="N23"/>
      <c r="O23"/>
    </row>
    <row r="24" spans="1:15" s="4" customFormat="1" ht="30" x14ac:dyDescent="0.25">
      <c r="A24" s="52">
        <v>2</v>
      </c>
      <c r="B24" s="52" t="s">
        <v>50</v>
      </c>
      <c r="C24" s="52">
        <v>4446</v>
      </c>
      <c r="D24" s="11"/>
      <c r="H24"/>
      <c r="I24"/>
      <c r="J24"/>
      <c r="K24"/>
      <c r="L24"/>
      <c r="M24"/>
      <c r="N24"/>
      <c r="O24"/>
    </row>
    <row r="25" spans="1:15" s="1" customFormat="1" x14ac:dyDescent="0.25">
      <c r="A25" s="50"/>
      <c r="B25" s="54" t="s">
        <v>67</v>
      </c>
      <c r="C25" s="54">
        <f>SUM(C23:C24)</f>
        <v>9126</v>
      </c>
      <c r="D25" s="3">
        <f>C25+D21</f>
        <v>45426</v>
      </c>
      <c r="H25"/>
      <c r="I25"/>
      <c r="J25"/>
      <c r="K25"/>
      <c r="L25"/>
      <c r="M25"/>
      <c r="N25"/>
      <c r="O25"/>
    </row>
    <row r="26" spans="1:15" s="1" customFormat="1" x14ac:dyDescent="0.25">
      <c r="A26" s="50"/>
      <c r="B26" s="51" t="s">
        <v>9</v>
      </c>
      <c r="C26" s="50"/>
      <c r="D26" s="7"/>
      <c r="H26"/>
      <c r="I26"/>
      <c r="J26"/>
      <c r="K26"/>
      <c r="L26"/>
      <c r="M26"/>
      <c r="N26"/>
      <c r="O26"/>
    </row>
    <row r="27" spans="1:15" s="1" customFormat="1" x14ac:dyDescent="0.25">
      <c r="A27" s="50">
        <v>1</v>
      </c>
      <c r="B27" s="53" t="s">
        <v>49</v>
      </c>
      <c r="C27" s="53">
        <v>4680</v>
      </c>
      <c r="D27" s="9"/>
      <c r="H27"/>
      <c r="I27"/>
      <c r="J27"/>
      <c r="K27"/>
      <c r="L27"/>
      <c r="M27"/>
      <c r="N27"/>
      <c r="O27"/>
    </row>
    <row r="28" spans="1:15" s="1" customFormat="1" ht="30" x14ac:dyDescent="0.25">
      <c r="A28" s="52">
        <v>2</v>
      </c>
      <c r="B28" s="52" t="s">
        <v>50</v>
      </c>
      <c r="C28" s="52">
        <v>4446</v>
      </c>
      <c r="D28" s="11"/>
      <c r="H28"/>
      <c r="I28"/>
      <c r="J28"/>
      <c r="K28"/>
      <c r="L28"/>
      <c r="M28"/>
      <c r="N28"/>
      <c r="O28"/>
    </row>
    <row r="29" spans="1:15" s="1" customFormat="1" x14ac:dyDescent="0.25">
      <c r="A29" s="50"/>
      <c r="B29" s="54" t="s">
        <v>72</v>
      </c>
      <c r="C29" s="54">
        <f>SUM(C27:C28)</f>
        <v>9126</v>
      </c>
      <c r="D29" s="3">
        <f>C29+D25</f>
        <v>54552</v>
      </c>
      <c r="H29"/>
      <c r="I29"/>
      <c r="J29"/>
      <c r="K29"/>
      <c r="L29"/>
      <c r="M29"/>
      <c r="N29"/>
      <c r="O29"/>
    </row>
    <row r="30" spans="1:15" s="1" customFormat="1" x14ac:dyDescent="0.25">
      <c r="A30" s="50"/>
      <c r="B30" s="51" t="s">
        <v>10</v>
      </c>
      <c r="C30" s="50"/>
      <c r="D30" s="7"/>
      <c r="H30"/>
      <c r="I30"/>
      <c r="J30"/>
      <c r="K30"/>
      <c r="L30"/>
      <c r="M30"/>
      <c r="N30"/>
      <c r="O30"/>
    </row>
    <row r="31" spans="1:15" s="1" customFormat="1" x14ac:dyDescent="0.25">
      <c r="A31" s="50">
        <v>1</v>
      </c>
      <c r="B31" s="53" t="s">
        <v>49</v>
      </c>
      <c r="C31" s="53">
        <v>5850</v>
      </c>
      <c r="D31" s="9"/>
      <c r="H31"/>
      <c r="I31"/>
      <c r="J31"/>
      <c r="K31"/>
      <c r="L31"/>
      <c r="M31"/>
      <c r="N31"/>
      <c r="O31"/>
    </row>
    <row r="32" spans="1:15" s="4" customFormat="1" ht="30" x14ac:dyDescent="0.25">
      <c r="A32" s="52">
        <v>2</v>
      </c>
      <c r="B32" s="52" t="s">
        <v>50</v>
      </c>
      <c r="C32" s="52">
        <v>4446</v>
      </c>
      <c r="D32" s="11"/>
      <c r="H32"/>
      <c r="I32"/>
      <c r="J32"/>
      <c r="K32"/>
      <c r="L32"/>
      <c r="M32"/>
      <c r="N32"/>
      <c r="O32"/>
    </row>
    <row r="33" spans="1:15" s="1" customFormat="1" x14ac:dyDescent="0.25">
      <c r="A33" s="50">
        <v>3</v>
      </c>
      <c r="B33" s="52" t="s">
        <v>79</v>
      </c>
      <c r="C33" s="52">
        <v>958.6</v>
      </c>
      <c r="D33" s="7"/>
      <c r="H33"/>
      <c r="I33"/>
      <c r="J33"/>
      <c r="K33"/>
      <c r="L33"/>
      <c r="M33"/>
      <c r="N33"/>
      <c r="O33"/>
    </row>
    <row r="34" spans="1:15" s="1" customFormat="1" x14ac:dyDescent="0.25">
      <c r="A34" s="50">
        <v>4</v>
      </c>
      <c r="B34" s="53" t="s">
        <v>80</v>
      </c>
      <c r="C34" s="53">
        <v>1905</v>
      </c>
      <c r="D34" s="9"/>
      <c r="H34"/>
      <c r="I34"/>
      <c r="J34"/>
      <c r="K34"/>
      <c r="L34"/>
      <c r="M34"/>
      <c r="N34"/>
      <c r="O34"/>
    </row>
    <row r="35" spans="1:15" s="1" customFormat="1" x14ac:dyDescent="0.25">
      <c r="A35" s="52"/>
      <c r="B35" s="51" t="s">
        <v>78</v>
      </c>
      <c r="C35" s="51">
        <f>SUM(C31:C34)</f>
        <v>13159.6</v>
      </c>
      <c r="D35" s="3">
        <f>C35+D29</f>
        <v>67711.600000000006</v>
      </c>
      <c r="H35"/>
      <c r="I35"/>
      <c r="J35"/>
      <c r="K35"/>
      <c r="L35"/>
      <c r="M35"/>
      <c r="N35"/>
      <c r="O35"/>
    </row>
    <row r="36" spans="1:15" s="1" customFormat="1" x14ac:dyDescent="0.25">
      <c r="A36" s="50"/>
      <c r="B36" s="51" t="s">
        <v>11</v>
      </c>
      <c r="C36" s="50"/>
      <c r="D36" s="7"/>
      <c r="H36"/>
      <c r="I36"/>
      <c r="J36"/>
      <c r="K36"/>
      <c r="L36"/>
      <c r="M36"/>
      <c r="N36"/>
      <c r="O36"/>
    </row>
    <row r="37" spans="1:15" s="1" customFormat="1" x14ac:dyDescent="0.25">
      <c r="A37" s="50">
        <v>1</v>
      </c>
      <c r="B37" s="53" t="s">
        <v>49</v>
      </c>
      <c r="C37" s="53">
        <v>5850</v>
      </c>
      <c r="D37" s="9"/>
      <c r="H37"/>
      <c r="I37"/>
      <c r="J37"/>
      <c r="K37"/>
      <c r="L37"/>
      <c r="M37"/>
      <c r="N37"/>
      <c r="O37"/>
    </row>
    <row r="38" spans="1:15" s="1" customFormat="1" ht="30" x14ac:dyDescent="0.25">
      <c r="A38" s="52">
        <v>2</v>
      </c>
      <c r="B38" s="52" t="s">
        <v>50</v>
      </c>
      <c r="C38" s="52">
        <v>4446</v>
      </c>
      <c r="D38" s="11"/>
      <c r="H38"/>
      <c r="I38"/>
      <c r="J38"/>
      <c r="K38"/>
      <c r="L38"/>
      <c r="M38"/>
      <c r="N38"/>
      <c r="O38"/>
    </row>
    <row r="39" spans="1:15" s="1" customFormat="1" x14ac:dyDescent="0.25">
      <c r="A39" s="52">
        <v>3</v>
      </c>
      <c r="B39" s="52" t="s">
        <v>84</v>
      </c>
      <c r="C39" s="52">
        <v>300</v>
      </c>
      <c r="D39" s="11"/>
    </row>
    <row r="40" spans="1:15" x14ac:dyDescent="0.25">
      <c r="A40" s="52"/>
      <c r="B40" s="51" t="s">
        <v>83</v>
      </c>
      <c r="C40" s="51">
        <f>SUM(C37:C39)</f>
        <v>10596</v>
      </c>
      <c r="D40" s="12">
        <f>C40+D35</f>
        <v>78307.600000000006</v>
      </c>
    </row>
    <row r="41" spans="1:15" x14ac:dyDescent="0.25">
      <c r="A41" s="50"/>
      <c r="B41" s="51" t="s">
        <v>12</v>
      </c>
      <c r="C41" s="50"/>
      <c r="D41" s="7"/>
    </row>
    <row r="42" spans="1:15" x14ac:dyDescent="0.25">
      <c r="A42" s="50">
        <v>1</v>
      </c>
      <c r="B42" s="53" t="s">
        <v>49</v>
      </c>
      <c r="C42" s="53">
        <v>5850</v>
      </c>
      <c r="D42" s="9"/>
    </row>
    <row r="43" spans="1:15" ht="30" x14ac:dyDescent="0.25">
      <c r="A43" s="52">
        <v>2</v>
      </c>
      <c r="B43" s="52" t="s">
        <v>50</v>
      </c>
      <c r="C43" s="52">
        <v>4446</v>
      </c>
      <c r="D43" s="11"/>
    </row>
    <row r="44" spans="1:15" x14ac:dyDescent="0.25">
      <c r="A44" s="52">
        <v>3</v>
      </c>
      <c r="B44" s="52" t="s">
        <v>90</v>
      </c>
      <c r="C44" s="52">
        <v>1295</v>
      </c>
      <c r="D44" s="12"/>
    </row>
    <row r="45" spans="1:15" x14ac:dyDescent="0.25">
      <c r="A45" s="50">
        <v>4</v>
      </c>
      <c r="B45" s="52" t="s">
        <v>91</v>
      </c>
      <c r="C45" s="52">
        <v>1052.0999999999999</v>
      </c>
      <c r="D45" s="7"/>
    </row>
    <row r="46" spans="1:15" x14ac:dyDescent="0.25">
      <c r="A46" s="50">
        <v>5</v>
      </c>
      <c r="B46" s="53" t="s">
        <v>92</v>
      </c>
      <c r="C46" s="53">
        <v>990</v>
      </c>
      <c r="D46" s="9"/>
    </row>
    <row r="47" spans="1:15" x14ac:dyDescent="0.25">
      <c r="A47" s="52">
        <v>6</v>
      </c>
      <c r="B47" s="52" t="s">
        <v>90</v>
      </c>
      <c r="C47" s="52">
        <v>535.5</v>
      </c>
      <c r="D47" s="11"/>
    </row>
    <row r="48" spans="1:15" x14ac:dyDescent="0.25">
      <c r="A48" s="52"/>
      <c r="B48" s="51" t="s">
        <v>89</v>
      </c>
      <c r="C48" s="51">
        <f>SUM(C42:C47)</f>
        <v>14168.6</v>
      </c>
      <c r="D48" s="12">
        <f>C48+D40</f>
        <v>92476.200000000012</v>
      </c>
    </row>
    <row r="49" spans="1:4" x14ac:dyDescent="0.25">
      <c r="A49" s="50"/>
      <c r="B49" s="51" t="s">
        <v>13</v>
      </c>
      <c r="C49" s="50"/>
      <c r="D49" s="7"/>
    </row>
    <row r="50" spans="1:4" x14ac:dyDescent="0.25">
      <c r="A50" s="50">
        <v>1</v>
      </c>
      <c r="B50" s="53" t="s">
        <v>49</v>
      </c>
      <c r="C50" s="53">
        <v>5850</v>
      </c>
      <c r="D50" s="9"/>
    </row>
    <row r="51" spans="1:4" ht="30" x14ac:dyDescent="0.25">
      <c r="A51" s="52">
        <v>2</v>
      </c>
      <c r="B51" s="52" t="s">
        <v>50</v>
      </c>
      <c r="C51" s="52">
        <v>4446</v>
      </c>
      <c r="D51" s="11"/>
    </row>
    <row r="52" spans="1:4" x14ac:dyDescent="0.25">
      <c r="A52" s="52">
        <v>3</v>
      </c>
      <c r="B52" s="52" t="s">
        <v>100</v>
      </c>
      <c r="C52" s="52">
        <v>1193.7</v>
      </c>
      <c r="D52" s="12"/>
    </row>
    <row r="53" spans="1:4" x14ac:dyDescent="0.25">
      <c r="A53" s="50"/>
      <c r="B53" s="51" t="s">
        <v>99</v>
      </c>
      <c r="C53" s="51">
        <f>SUM(C50:C52)</f>
        <v>11489.7</v>
      </c>
      <c r="D53" s="3">
        <f>C53+D48</f>
        <v>103965.90000000001</v>
      </c>
    </row>
    <row r="54" spans="1:4" x14ac:dyDescent="0.25">
      <c r="A54" s="50"/>
      <c r="B54" s="51" t="s">
        <v>14</v>
      </c>
      <c r="C54" s="50"/>
      <c r="D54" s="7"/>
    </row>
    <row r="55" spans="1:4" x14ac:dyDescent="0.25">
      <c r="A55" s="50">
        <v>1</v>
      </c>
      <c r="B55" s="53" t="s">
        <v>49</v>
      </c>
      <c r="C55" s="53">
        <v>5850</v>
      </c>
      <c r="D55" s="9"/>
    </row>
    <row r="56" spans="1:4" ht="30" x14ac:dyDescent="0.25">
      <c r="A56" s="52">
        <v>2</v>
      </c>
      <c r="B56" s="52" t="s">
        <v>50</v>
      </c>
      <c r="C56" s="52">
        <v>4446</v>
      </c>
      <c r="D56" s="11"/>
    </row>
    <row r="57" spans="1:4" ht="30" x14ac:dyDescent="0.25">
      <c r="A57" s="52"/>
      <c r="B57" s="53" t="s">
        <v>103</v>
      </c>
      <c r="C57" s="53">
        <v>1541</v>
      </c>
      <c r="D57" s="12"/>
    </row>
    <row r="58" spans="1:4" x14ac:dyDescent="0.25">
      <c r="A58" s="52"/>
      <c r="B58" s="54" t="s">
        <v>102</v>
      </c>
      <c r="C58" s="54">
        <f>SUM(C55:C57)</f>
        <v>11837</v>
      </c>
      <c r="D58" s="12">
        <f>C58+D53</f>
        <v>115802.90000000001</v>
      </c>
    </row>
    <row r="59" spans="1:4" x14ac:dyDescent="0.25">
      <c r="A59" s="50"/>
      <c r="B59" s="51" t="s">
        <v>15</v>
      </c>
      <c r="C59" s="50"/>
      <c r="D59" s="7"/>
    </row>
    <row r="60" spans="1:4" x14ac:dyDescent="0.25">
      <c r="A60" s="50">
        <v>1</v>
      </c>
      <c r="B60" s="53" t="s">
        <v>49</v>
      </c>
      <c r="C60" s="53">
        <v>5850</v>
      </c>
      <c r="D60" s="9"/>
    </row>
    <row r="61" spans="1:4" ht="30" x14ac:dyDescent="0.25">
      <c r="A61" s="52">
        <v>2</v>
      </c>
      <c r="B61" s="52" t="s">
        <v>50</v>
      </c>
      <c r="C61" s="52">
        <v>4446</v>
      </c>
      <c r="D61" s="11"/>
    </row>
    <row r="62" spans="1:4" x14ac:dyDescent="0.25">
      <c r="A62" s="11"/>
      <c r="B62" s="49" t="s">
        <v>105</v>
      </c>
      <c r="C62" s="47">
        <f>SUM(C60:C61)</f>
        <v>10296</v>
      </c>
      <c r="D62" s="12">
        <f>C62+D58</f>
        <v>126098.90000000001</v>
      </c>
    </row>
    <row r="63" spans="1:4" x14ac:dyDescent="0.25">
      <c r="A63" s="11"/>
      <c r="B63" s="47"/>
      <c r="C63" s="48"/>
      <c r="D63" s="12"/>
    </row>
    <row r="64" spans="1:4" x14ac:dyDescent="0.25">
      <c r="A64" s="11"/>
      <c r="B64" s="47"/>
      <c r="C64" s="48"/>
      <c r="D64" s="12"/>
    </row>
    <row r="65" spans="1:4" x14ac:dyDescent="0.25">
      <c r="A65" s="11"/>
      <c r="B65" s="47"/>
      <c r="C65" s="48"/>
      <c r="D65" s="12"/>
    </row>
    <row r="66" spans="1:4" x14ac:dyDescent="0.25">
      <c r="A66" s="11"/>
      <c r="B66" s="11"/>
      <c r="C66" s="11"/>
      <c r="D66" s="12"/>
    </row>
    <row r="67" spans="1:4" x14ac:dyDescent="0.25">
      <c r="A67" s="13"/>
      <c r="B67" s="11"/>
      <c r="C67" s="13"/>
      <c r="D67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"/>
  <sheetViews>
    <sheetView workbookViewId="0">
      <selection activeCell="D17" sqref="D17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95" customHeight="1" x14ac:dyDescent="0.25">
      <c r="A1" s="1"/>
      <c r="B1" s="60" t="s">
        <v>55</v>
      </c>
      <c r="C1" s="60"/>
      <c r="D1" s="60"/>
    </row>
    <row r="2" spans="1:4" ht="15.95" customHeight="1" x14ac:dyDescent="0.25">
      <c r="A2" s="1"/>
      <c r="B2" s="2" t="s">
        <v>39</v>
      </c>
      <c r="C2" s="31"/>
      <c r="D2" s="31"/>
    </row>
    <row r="3" spans="1:4" ht="15.95" customHeight="1" x14ac:dyDescent="0.25">
      <c r="A3" s="1"/>
      <c r="B3" s="60" t="s">
        <v>34</v>
      </c>
      <c r="C3" s="60"/>
      <c r="D3" s="60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0"/>
      <c r="B5" s="51" t="s">
        <v>5</v>
      </c>
      <c r="C5" s="50"/>
      <c r="D5" s="50"/>
    </row>
    <row r="6" spans="1:4" ht="30" x14ac:dyDescent="0.25">
      <c r="A6" s="50">
        <v>1</v>
      </c>
      <c r="B6" s="52" t="s">
        <v>59</v>
      </c>
      <c r="C6" s="59">
        <v>805</v>
      </c>
      <c r="D6" s="51">
        <f>C6</f>
        <v>805</v>
      </c>
    </row>
    <row r="7" spans="1:4" x14ac:dyDescent="0.25">
      <c r="A7" s="50"/>
      <c r="B7" s="51" t="s">
        <v>3</v>
      </c>
      <c r="C7" s="55"/>
      <c r="D7" s="56"/>
    </row>
    <row r="8" spans="1:4" ht="30" x14ac:dyDescent="0.25">
      <c r="A8" s="52">
        <v>1</v>
      </c>
      <c r="B8" s="52" t="s">
        <v>61</v>
      </c>
      <c r="C8" s="52">
        <v>1160.76</v>
      </c>
      <c r="D8" s="51">
        <f>C8+D6</f>
        <v>1965.76</v>
      </c>
    </row>
    <row r="9" spans="1:4" x14ac:dyDescent="0.25">
      <c r="A9" s="50"/>
      <c r="B9" s="51" t="s">
        <v>7</v>
      </c>
      <c r="C9" s="52"/>
      <c r="D9" s="52"/>
    </row>
    <row r="10" spans="1:4" ht="30" x14ac:dyDescent="0.25">
      <c r="A10" s="50">
        <v>1</v>
      </c>
      <c r="B10" s="52" t="s">
        <v>63</v>
      </c>
      <c r="C10" s="51">
        <v>2501.6</v>
      </c>
      <c r="D10" s="51">
        <f>C10+D8</f>
        <v>4467.3599999999997</v>
      </c>
    </row>
    <row r="11" spans="1:4" x14ac:dyDescent="0.25">
      <c r="A11" s="52"/>
      <c r="B11" s="51" t="s">
        <v>11</v>
      </c>
      <c r="C11" s="52"/>
      <c r="D11" s="51"/>
    </row>
    <row r="12" spans="1:4" x14ac:dyDescent="0.25">
      <c r="A12" s="52">
        <v>1</v>
      </c>
      <c r="B12" s="52" t="s">
        <v>85</v>
      </c>
      <c r="C12" s="52">
        <v>1201</v>
      </c>
      <c r="D12" s="51">
        <f>C12+D10</f>
        <v>5668.36</v>
      </c>
    </row>
    <row r="13" spans="1:4" x14ac:dyDescent="0.25">
      <c r="A13" s="52"/>
      <c r="B13" s="51" t="s">
        <v>12</v>
      </c>
      <c r="C13" s="52"/>
      <c r="D13" s="51"/>
    </row>
    <row r="14" spans="1:4" x14ac:dyDescent="0.25">
      <c r="A14" s="52">
        <v>1</v>
      </c>
      <c r="B14" s="52" t="s">
        <v>93</v>
      </c>
      <c r="C14" s="52">
        <v>1322.5</v>
      </c>
      <c r="D14" s="51"/>
    </row>
    <row r="15" spans="1:4" x14ac:dyDescent="0.25">
      <c r="A15" s="52">
        <v>2</v>
      </c>
      <c r="B15" s="52" t="s">
        <v>94</v>
      </c>
      <c r="C15" s="52">
        <v>683.12</v>
      </c>
      <c r="D15" s="51"/>
    </row>
    <row r="16" spans="1:4" x14ac:dyDescent="0.25">
      <c r="A16" s="52"/>
      <c r="B16" s="51" t="s">
        <v>89</v>
      </c>
      <c r="C16" s="51">
        <f>SUM(C14:C15)</f>
        <v>2005.62</v>
      </c>
      <c r="D16" s="51">
        <f>C16+D12</f>
        <v>7673.98</v>
      </c>
    </row>
    <row r="17" spans="1:4" x14ac:dyDescent="0.25">
      <c r="A17" s="52"/>
      <c r="B17" s="52"/>
      <c r="C17" s="52"/>
      <c r="D17" s="52"/>
    </row>
    <row r="18" spans="1:4" x14ac:dyDescent="0.25">
      <c r="A18" s="52"/>
      <c r="B18" s="52"/>
      <c r="C18" s="51"/>
      <c r="D18" s="51"/>
    </row>
    <row r="19" spans="1:4" x14ac:dyDescent="0.25">
      <c r="A19" s="52"/>
      <c r="B19" s="51"/>
      <c r="C19" s="51"/>
      <c r="D19" s="51"/>
    </row>
    <row r="20" spans="1:4" x14ac:dyDescent="0.25">
      <c r="A20" s="52"/>
      <c r="B20" s="52"/>
      <c r="C20" s="52"/>
      <c r="D20" s="51"/>
    </row>
    <row r="21" spans="1:4" x14ac:dyDescent="0.25">
      <c r="A21" s="52"/>
      <c r="B21" s="52"/>
      <c r="C21" s="52"/>
      <c r="D21" s="51"/>
    </row>
    <row r="22" spans="1:4" x14ac:dyDescent="0.25">
      <c r="A22" s="52"/>
      <c r="B22" s="52"/>
      <c r="C22" s="52"/>
      <c r="D22" s="51"/>
    </row>
    <row r="23" spans="1:4" x14ac:dyDescent="0.25">
      <c r="A23" s="52"/>
      <c r="B23" s="51"/>
      <c r="C23" s="51"/>
      <c r="D23" s="51"/>
    </row>
    <row r="24" spans="1:4" x14ac:dyDescent="0.25">
      <c r="A24" s="52"/>
      <c r="B24" s="51"/>
      <c r="C24" s="52"/>
      <c r="D24" s="51"/>
    </row>
    <row r="25" spans="1:4" x14ac:dyDescent="0.25">
      <c r="A25" s="52"/>
      <c r="B25" s="52"/>
      <c r="C25" s="52"/>
      <c r="D25" s="51"/>
    </row>
    <row r="26" spans="1:4" x14ac:dyDescent="0.25">
      <c r="A26" s="52"/>
      <c r="B26" s="52"/>
      <c r="C26" s="52"/>
      <c r="D26" s="51"/>
    </row>
    <row r="27" spans="1:4" x14ac:dyDescent="0.25">
      <c r="A27" s="52"/>
      <c r="B27" s="51"/>
      <c r="C27" s="51"/>
      <c r="D27" s="51"/>
    </row>
    <row r="28" spans="1:4" x14ac:dyDescent="0.25">
      <c r="A28" s="52"/>
      <c r="B28" s="51"/>
      <c r="C28" s="52"/>
      <c r="D28" s="51"/>
    </row>
    <row r="29" spans="1:4" x14ac:dyDescent="0.25">
      <c r="A29" s="52"/>
      <c r="B29" s="51"/>
      <c r="C29" s="52"/>
      <c r="D29" s="51"/>
    </row>
    <row r="30" spans="1:4" x14ac:dyDescent="0.25">
      <c r="A30" s="52"/>
      <c r="B30" s="51"/>
      <c r="C30" s="52"/>
      <c r="D30" s="51"/>
    </row>
    <row r="31" spans="1:4" x14ac:dyDescent="0.25">
      <c r="A31" s="52"/>
      <c r="B31" s="51"/>
      <c r="C31" s="52"/>
      <c r="D31" s="51"/>
    </row>
    <row r="32" spans="1:4" x14ac:dyDescent="0.25">
      <c r="A32" s="52"/>
      <c r="B32" s="51"/>
      <c r="C32" s="52"/>
      <c r="D32" s="51"/>
    </row>
    <row r="33" spans="1:4" x14ac:dyDescent="0.25">
      <c r="A33" s="52"/>
      <c r="B33" s="51"/>
      <c r="C33" s="52"/>
      <c r="D33" s="51"/>
    </row>
    <row r="34" spans="1:4" x14ac:dyDescent="0.25">
      <c r="A34" s="52"/>
      <c r="B34" s="51"/>
      <c r="C34" s="52"/>
      <c r="D34" s="51"/>
    </row>
    <row r="35" spans="1:4" x14ac:dyDescent="0.25">
      <c r="A35" s="52"/>
      <c r="B35" s="51"/>
      <c r="C35" s="52"/>
      <c r="D35" s="51"/>
    </row>
    <row r="36" spans="1:4" x14ac:dyDescent="0.25">
      <c r="A36" s="52"/>
      <c r="B36" s="52"/>
      <c r="C36" s="52"/>
      <c r="D36" s="51"/>
    </row>
    <row r="37" spans="1:4" x14ac:dyDescent="0.25">
      <c r="A37" s="52"/>
      <c r="B37" s="51"/>
      <c r="C37" s="52"/>
      <c r="D37" s="51"/>
    </row>
    <row r="38" spans="1:4" x14ac:dyDescent="0.25">
      <c r="A38" s="57"/>
      <c r="B38" s="57"/>
      <c r="C38" s="57"/>
      <c r="D38" s="57"/>
    </row>
    <row r="39" spans="1:4" x14ac:dyDescent="0.25">
      <c r="A39" s="57"/>
      <c r="B39" s="57"/>
      <c r="C39" s="57"/>
      <c r="D39" s="57"/>
    </row>
    <row r="40" spans="1:4" x14ac:dyDescent="0.25">
      <c r="A40" s="57"/>
      <c r="B40" s="57"/>
      <c r="C40" s="57"/>
      <c r="D40" s="57"/>
    </row>
    <row r="41" spans="1:4" x14ac:dyDescent="0.25">
      <c r="A41" s="57"/>
      <c r="B41" s="57"/>
      <c r="C41" s="57"/>
      <c r="D41" s="57"/>
    </row>
    <row r="42" spans="1:4" x14ac:dyDescent="0.25">
      <c r="A42" s="57"/>
      <c r="B42" s="57"/>
      <c r="C42" s="57"/>
      <c r="D42" s="57"/>
    </row>
    <row r="43" spans="1:4" x14ac:dyDescent="0.25">
      <c r="A43" s="57"/>
      <c r="B43" s="57"/>
      <c r="C43" s="57"/>
      <c r="D43" s="57"/>
    </row>
    <row r="44" spans="1:4" x14ac:dyDescent="0.25">
      <c r="A44" s="57"/>
      <c r="B44" s="57"/>
      <c r="C44" s="57"/>
      <c r="D44" s="57"/>
    </row>
    <row r="45" spans="1:4" x14ac:dyDescent="0.25">
      <c r="A45" s="57"/>
      <c r="B45" s="57"/>
      <c r="C45" s="57"/>
      <c r="D45" s="5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31"/>
      <c r="B1" s="60" t="s">
        <v>55</v>
      </c>
      <c r="C1" s="60"/>
      <c r="D1" s="60"/>
      <c r="E1" s="6"/>
      <c r="F1" s="6"/>
      <c r="G1" s="6"/>
      <c r="H1" s="6"/>
    </row>
    <row r="2" spans="1:8" ht="15.95" customHeight="1" x14ac:dyDescent="0.25">
      <c r="A2" s="31"/>
      <c r="B2" s="61" t="s">
        <v>39</v>
      </c>
      <c r="C2" s="61"/>
      <c r="D2" s="61"/>
      <c r="E2" s="1"/>
      <c r="F2" s="1"/>
      <c r="G2" s="1"/>
      <c r="H2" s="1"/>
    </row>
    <row r="3" spans="1:8" ht="15.95" customHeight="1" x14ac:dyDescent="0.25">
      <c r="A3" s="31"/>
      <c r="B3" s="60" t="s">
        <v>35</v>
      </c>
      <c r="C3" s="60"/>
      <c r="D3" s="6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10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47" t="s">
        <v>82</v>
      </c>
      <c r="C6" s="48">
        <v>27070.2</v>
      </c>
      <c r="D6" s="9">
        <f>C6</f>
        <v>27070.2</v>
      </c>
      <c r="E6" s="1"/>
      <c r="F6" s="1"/>
      <c r="G6" s="1"/>
      <c r="H6" s="1"/>
    </row>
    <row r="7" spans="1:8" x14ac:dyDescent="0.25">
      <c r="A7" s="11"/>
      <c r="B7" s="3" t="s">
        <v>11</v>
      </c>
      <c r="C7" s="38"/>
      <c r="D7" s="3"/>
    </row>
    <row r="8" spans="1:8" x14ac:dyDescent="0.25">
      <c r="A8" s="13">
        <v>1</v>
      </c>
      <c r="B8" s="13" t="s">
        <v>87</v>
      </c>
      <c r="C8" s="16">
        <v>328240.40000000002</v>
      </c>
      <c r="D8" s="12"/>
    </row>
    <row r="9" spans="1:8" x14ac:dyDescent="0.25">
      <c r="A9" s="13">
        <v>2</v>
      </c>
      <c r="B9" s="11" t="s">
        <v>88</v>
      </c>
      <c r="C9" s="16">
        <v>31279.25</v>
      </c>
      <c r="D9" s="44"/>
    </row>
    <row r="10" spans="1:8" x14ac:dyDescent="0.25">
      <c r="A10" s="32"/>
      <c r="B10" s="33" t="s">
        <v>83</v>
      </c>
      <c r="C10" s="12">
        <f>SUM(C8:C9)</f>
        <v>359519.65</v>
      </c>
      <c r="D10" s="12">
        <f>C10+D6</f>
        <v>386589.85000000003</v>
      </c>
    </row>
    <row r="11" spans="1:8" x14ac:dyDescent="0.25">
      <c r="A11" s="14"/>
      <c r="B11" s="21" t="s">
        <v>14</v>
      </c>
      <c r="C11" s="15"/>
      <c r="D11" s="46"/>
    </row>
    <row r="12" spans="1:8" ht="30" x14ac:dyDescent="0.25">
      <c r="A12" s="13">
        <v>1</v>
      </c>
      <c r="B12" s="11" t="s">
        <v>104</v>
      </c>
      <c r="C12" s="13">
        <f>7897.4+9974.4</f>
        <v>17871.8</v>
      </c>
      <c r="D12" s="12">
        <f>C12+D10</f>
        <v>404461.65</v>
      </c>
    </row>
    <row r="13" spans="1:8" x14ac:dyDescent="0.25">
      <c r="A13" s="13"/>
      <c r="B13" s="13"/>
      <c r="C13" s="13"/>
      <c r="D13" s="12"/>
    </row>
    <row r="14" spans="1:8" x14ac:dyDescent="0.25">
      <c r="A14" s="13"/>
      <c r="B14" s="12"/>
      <c r="C14" s="12"/>
      <c r="D14" s="12"/>
    </row>
    <row r="15" spans="1:8" x14ac:dyDescent="0.25">
      <c r="A15" s="13"/>
      <c r="B15" s="12"/>
      <c r="C15" s="12"/>
      <c r="D15" s="12"/>
    </row>
    <row r="16" spans="1:8" x14ac:dyDescent="0.25">
      <c r="A16" s="13"/>
      <c r="B16" s="13"/>
      <c r="C16" s="13"/>
      <c r="D16" s="12"/>
    </row>
    <row r="17" spans="1:4" x14ac:dyDescent="0.25">
      <c r="A17" s="13"/>
      <c r="B17" s="39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3"/>
      <c r="C19" s="13"/>
      <c r="D19" s="12"/>
    </row>
    <row r="20" spans="1:4" x14ac:dyDescent="0.25">
      <c r="A20" s="13"/>
      <c r="B20" s="13"/>
      <c r="C20" s="13"/>
      <c r="D20" s="13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D9" sqref="D9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95" customHeight="1" x14ac:dyDescent="0.35">
      <c r="A1" s="1"/>
      <c r="B1" s="62" t="s">
        <v>55</v>
      </c>
      <c r="C1" s="62"/>
      <c r="D1" s="62"/>
    </row>
    <row r="2" spans="1:4" ht="15.95" customHeight="1" x14ac:dyDescent="0.25">
      <c r="A2" s="1"/>
      <c r="B2" s="61" t="s">
        <v>39</v>
      </c>
      <c r="C2" s="61"/>
      <c r="D2" s="61"/>
    </row>
    <row r="3" spans="1:4" ht="15.95" customHeight="1" x14ac:dyDescent="0.25">
      <c r="A3" s="1"/>
      <c r="B3" s="60" t="s">
        <v>37</v>
      </c>
      <c r="C3" s="60"/>
      <c r="D3" s="60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7</v>
      </c>
      <c r="C5" s="9"/>
      <c r="D5" s="9"/>
    </row>
    <row r="6" spans="1:4" x14ac:dyDescent="0.25">
      <c r="A6" s="9">
        <v>1</v>
      </c>
      <c r="B6" s="11" t="s">
        <v>64</v>
      </c>
      <c r="C6" s="35">
        <v>1614</v>
      </c>
      <c r="D6" s="9"/>
    </row>
    <row r="7" spans="1:4" x14ac:dyDescent="0.25">
      <c r="A7" s="9">
        <v>2</v>
      </c>
      <c r="B7" s="11" t="s">
        <v>65</v>
      </c>
      <c r="C7" s="35">
        <f>3600</f>
        <v>3600</v>
      </c>
      <c r="D7" s="9"/>
    </row>
    <row r="8" spans="1:4" x14ac:dyDescent="0.25">
      <c r="A8" s="9"/>
      <c r="B8" s="3" t="s">
        <v>62</v>
      </c>
      <c r="C8" s="58">
        <f>SUM(C6:C7)</f>
        <v>5214</v>
      </c>
      <c r="D8" s="9">
        <f>C8</f>
        <v>5214</v>
      </c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11" sqref="D11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60" t="s">
        <v>56</v>
      </c>
      <c r="C1" s="60"/>
      <c r="D1" s="60"/>
      <c r="E1" s="6"/>
      <c r="F1" s="6"/>
      <c r="G1" s="6"/>
      <c r="H1" s="6"/>
    </row>
    <row r="2" spans="1:8" ht="15.95" customHeight="1" x14ac:dyDescent="0.25">
      <c r="A2" s="1"/>
      <c r="B2" s="61" t="s">
        <v>39</v>
      </c>
      <c r="C2" s="61"/>
      <c r="D2" s="61"/>
      <c r="E2" s="1"/>
      <c r="F2" s="1"/>
      <c r="G2" s="1"/>
      <c r="H2" s="1"/>
    </row>
    <row r="3" spans="1:8" ht="15.95" customHeight="1" x14ac:dyDescent="0.25">
      <c r="A3" s="1"/>
      <c r="B3" s="60" t="s">
        <v>36</v>
      </c>
      <c r="C3" s="60"/>
      <c r="D3" s="6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7" t="s">
        <v>9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75</v>
      </c>
      <c r="C6" s="11">
        <v>10038.299999999999</v>
      </c>
      <c r="D6" s="3"/>
    </row>
    <row r="7" spans="1:8" s="1" customFormat="1" x14ac:dyDescent="0.25">
      <c r="A7" s="11">
        <v>2</v>
      </c>
      <c r="B7" s="11" t="s">
        <v>76</v>
      </c>
      <c r="C7" s="11">
        <v>7571.8</v>
      </c>
      <c r="D7" s="41"/>
    </row>
    <row r="8" spans="1:8" s="5" customFormat="1" x14ac:dyDescent="0.25">
      <c r="A8" s="12"/>
      <c r="B8" s="3" t="s">
        <v>72</v>
      </c>
      <c r="C8" s="3">
        <f>SUM(C6:C7)</f>
        <v>17610.099999999999</v>
      </c>
      <c r="D8" s="42">
        <f>C8</f>
        <v>17610.099999999999</v>
      </c>
    </row>
    <row r="9" spans="1:8" x14ac:dyDescent="0.25">
      <c r="A9" s="13"/>
      <c r="B9" s="3" t="s">
        <v>11</v>
      </c>
      <c r="C9" s="13"/>
      <c r="D9" s="43"/>
    </row>
    <row r="10" spans="1:8" x14ac:dyDescent="0.25">
      <c r="A10" s="13">
        <v>1</v>
      </c>
      <c r="B10" s="11" t="s">
        <v>86</v>
      </c>
      <c r="C10" s="13">
        <v>2417.7199999999998</v>
      </c>
      <c r="D10" s="42">
        <f>C10+D8</f>
        <v>20027.82</v>
      </c>
    </row>
    <row r="11" spans="1:8" s="5" customFormat="1" x14ac:dyDescent="0.25">
      <c r="A11" s="13"/>
      <c r="B11" s="3"/>
      <c r="C11" s="13"/>
      <c r="D11" s="42"/>
    </row>
    <row r="12" spans="1:8" x14ac:dyDescent="0.25">
      <c r="A12" s="13"/>
      <c r="B12" s="11"/>
      <c r="C12" s="13"/>
      <c r="D12" s="42"/>
    </row>
    <row r="13" spans="1:8" x14ac:dyDescent="0.25">
      <c r="A13" s="12"/>
      <c r="B13" s="3"/>
      <c r="C13" s="12"/>
      <c r="D13" s="42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B12" sqref="B12"/>
    </sheetView>
  </sheetViews>
  <sheetFormatPr defaultRowHeight="15" x14ac:dyDescent="0.25"/>
  <cols>
    <col min="1" max="1" width="28.5703125" style="1" customWidth="1"/>
    <col min="2" max="2" width="16.7109375" customWidth="1"/>
    <col min="3" max="3" width="17.140625" customWidth="1"/>
    <col min="4" max="4" width="18.7109375" customWidth="1"/>
    <col min="5" max="5" width="16.140625" customWidth="1"/>
    <col min="6" max="6" width="16.7109375" customWidth="1"/>
    <col min="7" max="7" width="16.140625" customWidth="1"/>
    <col min="8" max="8" width="15.28515625" customWidth="1"/>
    <col min="9" max="10" width="17.42578125" customWidth="1"/>
    <col min="11" max="11" width="17.85546875" customWidth="1"/>
    <col min="12" max="12" width="17" customWidth="1"/>
    <col min="13" max="13" width="15.28515625" customWidth="1"/>
    <col min="14" max="14" width="19.28515625" customWidth="1"/>
  </cols>
  <sheetData>
    <row r="1" spans="1:14" ht="15.75" x14ac:dyDescent="0.25">
      <c r="A1" s="63" t="s">
        <v>54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5.75" x14ac:dyDescent="0.25">
      <c r="A2" s="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49648.84</v>
      </c>
      <c r="C4" s="24">
        <f t="shared" ref="C4:N4" si="0">C5+C6+C7</f>
        <v>42648.84</v>
      </c>
      <c r="D4" s="24">
        <f t="shared" si="0"/>
        <v>43973.84</v>
      </c>
      <c r="E4" s="24">
        <f t="shared" si="0"/>
        <v>42648.84</v>
      </c>
      <c r="F4" s="24">
        <f t="shared" si="0"/>
        <v>42648.84</v>
      </c>
      <c r="G4" s="24">
        <f t="shared" si="0"/>
        <v>42648.84</v>
      </c>
      <c r="H4" s="24">
        <f t="shared" si="0"/>
        <v>42648.84</v>
      </c>
      <c r="I4" s="24">
        <f t="shared" si="0"/>
        <v>42648.84</v>
      </c>
      <c r="J4" s="24">
        <f t="shared" si="0"/>
        <v>42648.84</v>
      </c>
      <c r="K4" s="24">
        <f t="shared" si="0"/>
        <v>42648.84</v>
      </c>
      <c r="L4" s="24">
        <f t="shared" si="0"/>
        <v>42648.84</v>
      </c>
      <c r="M4" s="24">
        <f t="shared" si="0"/>
        <v>48779.92</v>
      </c>
      <c r="N4" s="24">
        <f t="shared" si="0"/>
        <v>526242.15999999992</v>
      </c>
    </row>
    <row r="5" spans="1:14" ht="39" customHeight="1" x14ac:dyDescent="0.35">
      <c r="A5" s="28" t="s">
        <v>17</v>
      </c>
      <c r="B5" s="25">
        <v>25639.78</v>
      </c>
      <c r="C5" s="25">
        <v>25639.78</v>
      </c>
      <c r="D5" s="25">
        <v>25639.78</v>
      </c>
      <c r="E5" s="25">
        <v>25639.78</v>
      </c>
      <c r="F5" s="25">
        <v>25639.78</v>
      </c>
      <c r="G5" s="25">
        <v>25639.78</v>
      </c>
      <c r="H5" s="25">
        <v>25639.78</v>
      </c>
      <c r="I5" s="25">
        <v>25639.78</v>
      </c>
      <c r="J5" s="25">
        <v>25639.78</v>
      </c>
      <c r="K5" s="25">
        <v>25639.78</v>
      </c>
      <c r="L5" s="25">
        <v>25639.78</v>
      </c>
      <c r="M5" s="25">
        <v>25639.78</v>
      </c>
      <c r="N5" s="25">
        <f t="shared" ref="N5:N23" si="1">SUM(B5:M5)</f>
        <v>307677.36</v>
      </c>
    </row>
    <row r="6" spans="1:14" ht="44.25" customHeight="1" x14ac:dyDescent="0.35">
      <c r="A6" s="28" t="s">
        <v>40</v>
      </c>
      <c r="B6" s="25">
        <v>17009.060000000001</v>
      </c>
      <c r="C6" s="25">
        <v>17009.060000000001</v>
      </c>
      <c r="D6" s="25">
        <v>17009.060000000001</v>
      </c>
      <c r="E6" s="25">
        <v>17009.060000000001</v>
      </c>
      <c r="F6" s="25">
        <v>17009.060000000001</v>
      </c>
      <c r="G6" s="25">
        <v>17009.060000000001</v>
      </c>
      <c r="H6" s="25">
        <v>17009.060000000001</v>
      </c>
      <c r="I6" s="25">
        <v>17009.060000000001</v>
      </c>
      <c r="J6" s="25">
        <v>17009.060000000001</v>
      </c>
      <c r="K6" s="25">
        <v>17009.060000000001</v>
      </c>
      <c r="L6" s="25">
        <v>17009.060000000001</v>
      </c>
      <c r="M6" s="25">
        <v>17009.060000000001</v>
      </c>
      <c r="N6" s="25">
        <f>SUM(B6:M6)</f>
        <v>204108.72</v>
      </c>
    </row>
    <row r="7" spans="1:14" ht="44.25" customHeight="1" x14ac:dyDescent="0.35">
      <c r="A7" s="28" t="s">
        <v>32</v>
      </c>
      <c r="B7" s="25">
        <v>7000</v>
      </c>
      <c r="C7" s="25"/>
      <c r="D7" s="25">
        <v>1325</v>
      </c>
      <c r="E7" s="25"/>
      <c r="F7" s="25"/>
      <c r="G7" s="25"/>
      <c r="H7" s="25"/>
      <c r="I7" s="25"/>
      <c r="J7" s="25"/>
      <c r="K7" s="25"/>
      <c r="L7" s="25"/>
      <c r="M7" s="25">
        <v>6131.08</v>
      </c>
      <c r="N7" s="25">
        <f>SUM(B7:M7)</f>
        <v>14456.08</v>
      </c>
    </row>
    <row r="8" spans="1:14" ht="36" customHeight="1" x14ac:dyDescent="0.35">
      <c r="A8" s="29" t="s">
        <v>18</v>
      </c>
      <c r="B8" s="24">
        <f>B9+B10+B11+B12+B13</f>
        <v>80506.219999999987</v>
      </c>
      <c r="C8" s="24">
        <f t="shared" ref="C8:M8" si="2">C9+C10+C11+C12+C13</f>
        <v>46415.350000000006</v>
      </c>
      <c r="D8" s="24">
        <f t="shared" si="2"/>
        <v>45369.23</v>
      </c>
      <c r="E8" s="24">
        <f t="shared" si="2"/>
        <v>45598.65</v>
      </c>
      <c r="F8" s="24">
        <f t="shared" si="2"/>
        <v>48735.8</v>
      </c>
      <c r="G8" s="24">
        <f t="shared" si="2"/>
        <v>131704.88</v>
      </c>
      <c r="H8" s="24">
        <f t="shared" si="2"/>
        <v>50393.840000000004</v>
      </c>
      <c r="I8" s="24">
        <f t="shared" si="2"/>
        <v>48736.880000000005</v>
      </c>
      <c r="J8" s="24">
        <f t="shared" si="2"/>
        <v>58066.11</v>
      </c>
      <c r="K8" s="24">
        <f t="shared" si="2"/>
        <v>53723.4</v>
      </c>
      <c r="L8" s="24">
        <f t="shared" si="2"/>
        <v>48599.13</v>
      </c>
      <c r="M8" s="24">
        <f t="shared" si="2"/>
        <v>45252.700000000004</v>
      </c>
      <c r="N8" s="24">
        <f t="shared" si="1"/>
        <v>703102.19000000006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2158.92</v>
      </c>
      <c r="E9" s="25">
        <v>2158.92</v>
      </c>
      <c r="F9" s="25">
        <v>3249.42</v>
      </c>
      <c r="G9" s="25">
        <v>16165.15</v>
      </c>
      <c r="H9" s="25">
        <v>5030.22</v>
      </c>
      <c r="I9" s="25">
        <v>2158.92</v>
      </c>
      <c r="J9" s="25">
        <v>2158.92</v>
      </c>
      <c r="K9" s="25">
        <v>5968.32</v>
      </c>
      <c r="L9" s="25">
        <v>4748.12</v>
      </c>
      <c r="M9" s="25">
        <v>2158.92</v>
      </c>
      <c r="N9" s="24">
        <f t="shared" si="1"/>
        <v>50273.67</v>
      </c>
    </row>
    <row r="10" spans="1:14" ht="45.75" customHeight="1" x14ac:dyDescent="0.35">
      <c r="A10" s="28" t="s">
        <v>20</v>
      </c>
      <c r="B10" s="26">
        <v>8658</v>
      </c>
      <c r="C10" s="25">
        <v>9858</v>
      </c>
      <c r="D10" s="25">
        <v>8658</v>
      </c>
      <c r="E10" s="25">
        <v>9126</v>
      </c>
      <c r="F10" s="25">
        <v>9126</v>
      </c>
      <c r="G10" s="25">
        <v>9126</v>
      </c>
      <c r="H10" s="25">
        <f>11254.6+1905</f>
        <v>13159.6</v>
      </c>
      <c r="I10" s="25">
        <v>10596</v>
      </c>
      <c r="J10" s="25">
        <v>14168.6</v>
      </c>
      <c r="K10" s="25">
        <v>11489.7</v>
      </c>
      <c r="L10" s="25">
        <v>11837</v>
      </c>
      <c r="M10" s="25">
        <v>10296</v>
      </c>
      <c r="N10" s="24">
        <f t="shared" si="1"/>
        <v>126098.90000000001</v>
      </c>
    </row>
    <row r="11" spans="1:14" ht="45.75" customHeight="1" x14ac:dyDescent="0.35">
      <c r="A11" s="36" t="s">
        <v>30</v>
      </c>
      <c r="B11" s="26"/>
      <c r="C11" s="25">
        <v>805</v>
      </c>
      <c r="D11" s="25">
        <v>1160.76</v>
      </c>
      <c r="E11" s="25">
        <v>2501.6</v>
      </c>
      <c r="F11" s="25"/>
      <c r="G11" s="25"/>
      <c r="H11" s="25"/>
      <c r="I11" s="25">
        <v>1201</v>
      </c>
      <c r="J11" s="25">
        <v>2005.62</v>
      </c>
      <c r="K11" s="25"/>
      <c r="L11" s="25"/>
      <c r="M11" s="25"/>
      <c r="N11" s="24">
        <f t="shared" si="1"/>
        <v>7673.98</v>
      </c>
    </row>
    <row r="12" spans="1:14" ht="45.75" customHeight="1" x14ac:dyDescent="0.35">
      <c r="A12" s="36" t="s">
        <v>38</v>
      </c>
      <c r="B12" s="26">
        <f>52928.95+13028.4+1155</f>
        <v>67112.349999999991</v>
      </c>
      <c r="C12" s="25">
        <v>29828.95</v>
      </c>
      <c r="D12" s="25">
        <v>29828.95</v>
      </c>
      <c r="E12" s="25">
        <v>29828.95</v>
      </c>
      <c r="F12" s="25">
        <v>29828.95</v>
      </c>
      <c r="G12" s="25">
        <v>103243.02</v>
      </c>
      <c r="H12" s="25">
        <v>29828.95</v>
      </c>
      <c r="I12" s="25">
        <v>29828.95</v>
      </c>
      <c r="J12" s="25">
        <v>29828.95</v>
      </c>
      <c r="K12" s="25">
        <v>29828.95</v>
      </c>
      <c r="L12" s="25">
        <v>29828.95</v>
      </c>
      <c r="M12" s="25">
        <v>29828.95</v>
      </c>
      <c r="N12" s="24">
        <f t="shared" si="1"/>
        <v>468644.87000000005</v>
      </c>
    </row>
    <row r="13" spans="1:14" ht="21.75" customHeight="1" x14ac:dyDescent="0.35">
      <c r="A13" s="28" t="s">
        <v>21</v>
      </c>
      <c r="B13" s="25">
        <v>2576.9499999999998</v>
      </c>
      <c r="C13" s="25">
        <v>3764.48</v>
      </c>
      <c r="D13" s="25">
        <v>3562.6</v>
      </c>
      <c r="E13" s="25">
        <v>1983.18</v>
      </c>
      <c r="F13" s="25">
        <v>6531.43</v>
      </c>
      <c r="G13" s="25">
        <v>3170.71</v>
      </c>
      <c r="H13" s="25">
        <v>2375.0700000000002</v>
      </c>
      <c r="I13" s="25">
        <v>4952.01</v>
      </c>
      <c r="J13" s="25">
        <v>9904.02</v>
      </c>
      <c r="K13" s="25">
        <v>6436.43</v>
      </c>
      <c r="L13" s="25">
        <v>2185.06</v>
      </c>
      <c r="M13" s="25">
        <v>2968.83</v>
      </c>
      <c r="N13" s="25">
        <f t="shared" si="1"/>
        <v>50410.77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5214</v>
      </c>
      <c r="F14" s="24">
        <f t="shared" si="3"/>
        <v>0</v>
      </c>
      <c r="G14" s="24">
        <f t="shared" si="3"/>
        <v>17610.099999999999</v>
      </c>
      <c r="H14" s="24">
        <f t="shared" si="3"/>
        <v>27070.2</v>
      </c>
      <c r="I14" s="24">
        <f t="shared" si="3"/>
        <v>361937.37</v>
      </c>
      <c r="J14" s="24">
        <f t="shared" si="3"/>
        <v>0</v>
      </c>
      <c r="K14" s="24">
        <f t="shared" si="3"/>
        <v>0</v>
      </c>
      <c r="L14" s="24">
        <f t="shared" si="3"/>
        <v>17871.8</v>
      </c>
      <c r="M14" s="24">
        <f t="shared" si="3"/>
        <v>0</v>
      </c>
      <c r="N14" s="24">
        <f t="shared" si="1"/>
        <v>429703.47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>
        <v>2417.7199999999998</v>
      </c>
      <c r="J15" s="25"/>
      <c r="K15" s="25"/>
      <c r="L15" s="25"/>
      <c r="M15" s="25"/>
      <c r="N15" s="25">
        <f t="shared" si="1"/>
        <v>2417.7199999999998</v>
      </c>
    </row>
    <row r="16" spans="1:14" ht="40.5" customHeight="1" x14ac:dyDescent="0.35">
      <c r="A16" s="28" t="s">
        <v>24</v>
      </c>
      <c r="B16" s="25"/>
      <c r="C16" s="25"/>
      <c r="D16" s="25"/>
      <c r="E16" s="25"/>
      <c r="F16" s="25"/>
      <c r="G16" s="25">
        <v>17610.099999999999</v>
      </c>
      <c r="H16" s="25">
        <v>27070.2</v>
      </c>
      <c r="I16" s="25">
        <v>359519.65</v>
      </c>
      <c r="J16" s="25"/>
      <c r="K16" s="25"/>
      <c r="L16" s="25">
        <v>17871.8</v>
      </c>
      <c r="M16" s="25"/>
      <c r="N16" s="25">
        <f t="shared" si="1"/>
        <v>422071.75</v>
      </c>
    </row>
    <row r="17" spans="1:14" ht="40.5" customHeight="1" x14ac:dyDescent="0.35">
      <c r="A17" s="36" t="s">
        <v>31</v>
      </c>
      <c r="B17" s="25"/>
      <c r="C17" s="25"/>
      <c r="D17" s="25"/>
      <c r="E17" s="25">
        <v>5214</v>
      </c>
      <c r="F17" s="25"/>
      <c r="G17" s="25"/>
      <c r="H17" s="25"/>
      <c r="I17" s="25"/>
      <c r="J17" s="25"/>
      <c r="K17" s="25"/>
      <c r="L17" s="25"/>
      <c r="M17" s="25"/>
      <c r="N17" s="25">
        <f t="shared" si="1"/>
        <v>5214</v>
      </c>
    </row>
    <row r="18" spans="1:14" ht="40.5" customHeight="1" x14ac:dyDescent="0.35">
      <c r="A18" s="45" t="s">
        <v>42</v>
      </c>
      <c r="B18" s="25"/>
      <c r="C18" s="25"/>
      <c r="D18" s="25"/>
      <c r="E18" s="25">
        <v>3603.5</v>
      </c>
      <c r="F18" s="25">
        <v>4166.9399999999996</v>
      </c>
      <c r="G18" s="25">
        <v>13114.3</v>
      </c>
      <c r="H18" s="25">
        <v>4140</v>
      </c>
      <c r="I18" s="25"/>
      <c r="J18" s="25">
        <v>14802</v>
      </c>
      <c r="K18" s="25"/>
      <c r="L18" s="25"/>
      <c r="M18" s="25"/>
      <c r="N18" s="25">
        <f t="shared" si="1"/>
        <v>39826.74</v>
      </c>
    </row>
    <row r="19" spans="1:14" ht="40.5" customHeight="1" x14ac:dyDescent="0.35">
      <c r="A19" s="29" t="s">
        <v>43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44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5"/>
        <v>0</v>
      </c>
    </row>
    <row r="21" spans="1:14" ht="40.5" customHeight="1" x14ac:dyDescent="0.35">
      <c r="A21" s="28" t="s">
        <v>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39.75" customHeight="1" x14ac:dyDescent="0.35">
      <c r="A23" s="29" t="s">
        <v>48</v>
      </c>
      <c r="B23" s="24">
        <v>24731.279999999999</v>
      </c>
      <c r="C23" s="24">
        <v>24731.279999999999</v>
      </c>
      <c r="D23" s="24">
        <v>24731.279999999999</v>
      </c>
      <c r="E23" s="24">
        <v>24731.279999999999</v>
      </c>
      <c r="F23" s="24">
        <v>24731.279999999999</v>
      </c>
      <c r="G23" s="24">
        <v>24731.279999999999</v>
      </c>
      <c r="H23" s="24">
        <v>24731.279999999999</v>
      </c>
      <c r="I23" s="24">
        <v>24731.279999999999</v>
      </c>
      <c r="J23" s="24">
        <v>24731.279999999999</v>
      </c>
      <c r="K23" s="24">
        <v>24731.279999999999</v>
      </c>
      <c r="L23" s="24">
        <v>24731.279999999999</v>
      </c>
      <c r="M23" s="24">
        <v>24731.279999999999</v>
      </c>
      <c r="N23" s="24">
        <f t="shared" si="1"/>
        <v>296775.36</v>
      </c>
    </row>
    <row r="24" spans="1:14" ht="22.5" customHeight="1" x14ac:dyDescent="0.35">
      <c r="A24" s="29" t="s">
        <v>25</v>
      </c>
      <c r="B24" s="24">
        <f>B4+B8+B14+B23+B18+B19</f>
        <v>154886.33999999997</v>
      </c>
      <c r="C24" s="24">
        <f t="shared" ref="C24:N24" si="6">C4+C8+C14+C23+C18+C19</f>
        <v>113795.47</v>
      </c>
      <c r="D24" s="24">
        <f t="shared" si="6"/>
        <v>114074.35</v>
      </c>
      <c r="E24" s="24">
        <f t="shared" si="6"/>
        <v>121796.26999999999</v>
      </c>
      <c r="F24" s="24">
        <f t="shared" si="6"/>
        <v>120282.86</v>
      </c>
      <c r="G24" s="24">
        <f t="shared" si="6"/>
        <v>229809.4</v>
      </c>
      <c r="H24" s="24">
        <f t="shared" si="6"/>
        <v>148984.15999999997</v>
      </c>
      <c r="I24" s="24">
        <f t="shared" si="6"/>
        <v>478054.37</v>
      </c>
      <c r="J24" s="24">
        <f t="shared" si="6"/>
        <v>140248.22999999998</v>
      </c>
      <c r="K24" s="24">
        <f t="shared" si="6"/>
        <v>121103.51999999999</v>
      </c>
      <c r="L24" s="24">
        <f t="shared" si="6"/>
        <v>133851.04999999999</v>
      </c>
      <c r="M24" s="24">
        <f t="shared" si="6"/>
        <v>118763.9</v>
      </c>
      <c r="N24" s="24">
        <f t="shared" si="6"/>
        <v>1995649.9200000002</v>
      </c>
    </row>
    <row r="25" spans="1:14" ht="15.75" x14ac:dyDescent="0.25">
      <c r="A25" s="64" t="s">
        <v>51</v>
      </c>
      <c r="B25" s="64"/>
      <c r="C25" s="64"/>
      <c r="D25" s="30"/>
      <c r="E25" s="30"/>
      <c r="F25" s="30"/>
      <c r="G25" s="40"/>
      <c r="H25" s="30"/>
      <c r="I25" s="30"/>
      <c r="J25" s="30"/>
      <c r="K25" s="30"/>
      <c r="L25" s="65" t="s">
        <v>29</v>
      </c>
      <c r="M25" s="65"/>
      <c r="N25" s="65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64" t="s">
        <v>27</v>
      </c>
      <c r="B27" s="64"/>
      <c r="C27" s="64"/>
      <c r="D27" s="30"/>
      <c r="E27" s="30"/>
      <c r="F27" s="30"/>
      <c r="G27" s="30"/>
      <c r="H27" s="30"/>
      <c r="I27" s="30"/>
      <c r="J27" s="30"/>
      <c r="K27" s="30"/>
      <c r="L27" s="65" t="s">
        <v>33</v>
      </c>
      <c r="M27" s="65"/>
      <c r="N27" s="65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4"/>
  <sheetViews>
    <sheetView workbookViewId="0">
      <selection activeCell="D19" sqref="D19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60" t="s">
        <v>55</v>
      </c>
      <c r="C1" s="60"/>
      <c r="D1" s="60"/>
    </row>
    <row r="2" spans="1:4" ht="15.75" x14ac:dyDescent="0.25">
      <c r="A2" s="1"/>
      <c r="B2" s="61" t="s">
        <v>39</v>
      </c>
      <c r="C2" s="61"/>
      <c r="D2" s="61"/>
    </row>
    <row r="3" spans="1:4" ht="15.75" x14ac:dyDescent="0.25">
      <c r="A3" s="1"/>
      <c r="B3" s="60" t="s">
        <v>41</v>
      </c>
      <c r="C3" s="60"/>
      <c r="D3" s="60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7</v>
      </c>
      <c r="C5" s="9"/>
      <c r="D5" s="9"/>
    </row>
    <row r="6" spans="1:4" x14ac:dyDescent="0.25">
      <c r="A6" s="11">
        <v>1</v>
      </c>
      <c r="B6" s="11" t="s">
        <v>66</v>
      </c>
      <c r="C6" s="38">
        <v>3603.5</v>
      </c>
      <c r="D6" s="3">
        <f>C6</f>
        <v>3603.5</v>
      </c>
    </row>
    <row r="7" spans="1:4" x14ac:dyDescent="0.25">
      <c r="A7" s="11"/>
      <c r="B7" s="3" t="s">
        <v>8</v>
      </c>
      <c r="C7" s="38"/>
      <c r="D7" s="3"/>
    </row>
    <row r="8" spans="1:4" ht="30" x14ac:dyDescent="0.25">
      <c r="A8" s="13">
        <v>1</v>
      </c>
      <c r="B8" s="11" t="s">
        <v>68</v>
      </c>
      <c r="C8" s="38">
        <f>900.6+3266.34</f>
        <v>4166.9400000000005</v>
      </c>
      <c r="D8" s="12">
        <f>C8+D6</f>
        <v>7770.4400000000005</v>
      </c>
    </row>
    <row r="9" spans="1:4" x14ac:dyDescent="0.25">
      <c r="A9" s="13"/>
      <c r="B9" s="3" t="s">
        <v>9</v>
      </c>
      <c r="C9" s="38"/>
      <c r="D9" s="44"/>
    </row>
    <row r="10" spans="1:4" x14ac:dyDescent="0.25">
      <c r="A10" s="13">
        <v>1</v>
      </c>
      <c r="B10" s="11" t="s">
        <v>73</v>
      </c>
      <c r="C10" s="38">
        <v>4021</v>
      </c>
      <c r="D10" s="44"/>
    </row>
    <row r="11" spans="1:4" x14ac:dyDescent="0.25">
      <c r="A11" s="13">
        <v>2</v>
      </c>
      <c r="B11" s="11" t="s">
        <v>74</v>
      </c>
      <c r="C11" s="16">
        <v>9093.2999999999993</v>
      </c>
      <c r="D11" s="44"/>
    </row>
    <row r="12" spans="1:4" x14ac:dyDescent="0.25">
      <c r="A12" s="13"/>
      <c r="B12" s="12" t="s">
        <v>72</v>
      </c>
      <c r="C12" s="12">
        <f>SUM(C10:C11)</f>
        <v>13114.3</v>
      </c>
      <c r="D12" s="12">
        <f>C12+D8</f>
        <v>20884.739999999998</v>
      </c>
    </row>
    <row r="13" spans="1:4" x14ac:dyDescent="0.25">
      <c r="A13" s="13"/>
      <c r="B13" s="12" t="s">
        <v>10</v>
      </c>
      <c r="C13" s="12"/>
      <c r="D13" s="12"/>
    </row>
    <row r="14" spans="1:4" x14ac:dyDescent="0.25">
      <c r="A14" s="13">
        <v>1</v>
      </c>
      <c r="B14" s="41" t="s">
        <v>81</v>
      </c>
      <c r="C14" s="13">
        <v>4140</v>
      </c>
      <c r="D14" s="12">
        <f>C14+D12</f>
        <v>25024.739999999998</v>
      </c>
    </row>
    <row r="15" spans="1:4" x14ac:dyDescent="0.25">
      <c r="A15" s="13"/>
      <c r="B15" s="12" t="s">
        <v>12</v>
      </c>
      <c r="C15" s="12"/>
      <c r="D15" s="12"/>
    </row>
    <row r="16" spans="1:4" x14ac:dyDescent="0.25">
      <c r="A16" s="13">
        <v>1</v>
      </c>
      <c r="B16" s="34" t="s">
        <v>95</v>
      </c>
      <c r="C16" s="13">
        <v>4422</v>
      </c>
      <c r="D16" s="13"/>
    </row>
    <row r="17" spans="1:4" x14ac:dyDescent="0.25">
      <c r="A17" s="13">
        <v>2</v>
      </c>
      <c r="B17" s="13" t="s">
        <v>96</v>
      </c>
      <c r="C17" s="13">
        <v>10380</v>
      </c>
      <c r="D17" s="12"/>
    </row>
    <row r="18" spans="1:4" x14ac:dyDescent="0.25">
      <c r="A18" s="13"/>
      <c r="B18" s="12" t="s">
        <v>89</v>
      </c>
      <c r="C18" s="12">
        <f>SUM(C16:C17)</f>
        <v>14802</v>
      </c>
      <c r="D18" s="12">
        <f>C18+D14</f>
        <v>39826.74</v>
      </c>
    </row>
    <row r="19" spans="1:4" x14ac:dyDescent="0.25">
      <c r="A19" s="13"/>
      <c r="B19" s="11"/>
      <c r="C19" s="13"/>
      <c r="D19" s="12"/>
    </row>
    <row r="20" spans="1:4" x14ac:dyDescent="0.25">
      <c r="A20" s="13"/>
      <c r="B20" s="13"/>
      <c r="C20" s="13"/>
      <c r="D20" s="12"/>
    </row>
    <row r="21" spans="1:4" x14ac:dyDescent="0.25">
      <c r="A21" s="13"/>
      <c r="B21" s="12"/>
      <c r="C21" s="12"/>
      <c r="D21" s="12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3"/>
      <c r="C23" s="12"/>
      <c r="D23" s="12"/>
    </row>
    <row r="24" spans="1:4" x14ac:dyDescent="0.25">
      <c r="A24" s="13"/>
      <c r="B24" s="13"/>
      <c r="C24" s="12"/>
      <c r="D24" s="12"/>
    </row>
    <row r="25" spans="1:4" x14ac:dyDescent="0.25">
      <c r="A25" s="13"/>
      <c r="B25" s="12"/>
      <c r="C25" s="12"/>
      <c r="D25" s="12"/>
    </row>
    <row r="26" spans="1:4" x14ac:dyDescent="0.25">
      <c r="A26" s="13"/>
      <c r="B26" s="3"/>
      <c r="C26" s="13"/>
      <c r="D26" s="12"/>
    </row>
    <row r="27" spans="1:4" x14ac:dyDescent="0.25">
      <c r="A27" s="13"/>
      <c r="B27" s="11"/>
      <c r="C27" s="13"/>
      <c r="D27" s="12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2"/>
      <c r="D30" s="12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11"/>
      <c r="C32" s="13"/>
      <c r="D32" s="12"/>
    </row>
    <row r="33" spans="1:4" x14ac:dyDescent="0.25">
      <c r="A33" s="13"/>
      <c r="B33" s="3"/>
      <c r="C33" s="12"/>
      <c r="D33" s="12"/>
    </row>
    <row r="34" spans="1:4" x14ac:dyDescent="0.25">
      <c r="A34" s="13"/>
      <c r="B34" s="3"/>
      <c r="C34" s="13"/>
      <c r="D34" s="13"/>
    </row>
    <row r="35" spans="1:4" x14ac:dyDescent="0.25">
      <c r="A35" s="13"/>
      <c r="B35" s="13"/>
      <c r="C35" s="12"/>
      <c r="D35" s="12"/>
    </row>
    <row r="36" spans="1:4" x14ac:dyDescent="0.25">
      <c r="A36" s="13"/>
      <c r="B36" s="12"/>
      <c r="C36" s="12"/>
      <c r="D36" s="12"/>
    </row>
    <row r="37" spans="1:4" x14ac:dyDescent="0.25">
      <c r="A37" s="13"/>
      <c r="B37" s="12"/>
      <c r="C37" s="12"/>
      <c r="D37" s="12"/>
    </row>
    <row r="38" spans="1:4" x14ac:dyDescent="0.25">
      <c r="A38" s="13"/>
      <c r="B38" s="12"/>
      <c r="C38" s="12"/>
      <c r="D38" s="12"/>
    </row>
    <row r="39" spans="1:4" x14ac:dyDescent="0.25">
      <c r="A39" s="13"/>
      <c r="B39" s="12"/>
      <c r="C39" s="12"/>
      <c r="D39" s="12"/>
    </row>
    <row r="40" spans="1:4" x14ac:dyDescent="0.25">
      <c r="A40" s="13"/>
      <c r="B40" s="12"/>
      <c r="C40" s="12"/>
      <c r="D40" s="12"/>
    </row>
    <row r="41" spans="1:4" x14ac:dyDescent="0.25">
      <c r="A41" s="13"/>
      <c r="B41" s="12"/>
      <c r="C41" s="13"/>
      <c r="D41" s="13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2"/>
      <c r="C44" s="12"/>
      <c r="D44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2024-01-30T06:20:05Z</cp:lastPrinted>
  <dcterms:created xsi:type="dcterms:W3CDTF">2011-07-25T05:21:17Z</dcterms:created>
  <dcterms:modified xsi:type="dcterms:W3CDTF">2025-01-30T06:48:02Z</dcterms:modified>
</cp:coreProperties>
</file>