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17E1300C-6CD7-48C1-95D3-F65DF68DE505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10" i="4"/>
  <c r="D11" i="6"/>
  <c r="C11" i="6"/>
  <c r="D43" i="2"/>
  <c r="D57" i="1"/>
  <c r="C57" i="1"/>
  <c r="D16" i="3"/>
  <c r="C16" i="3"/>
  <c r="L16" i="5"/>
  <c r="D41" i="2"/>
  <c r="D52" i="1"/>
  <c r="C52" i="1"/>
  <c r="D39" i="2"/>
  <c r="C39" i="2"/>
  <c r="C47" i="1"/>
  <c r="D47" i="1" s="1"/>
  <c r="D35" i="2"/>
  <c r="C35" i="2"/>
  <c r="C43" i="1"/>
  <c r="D43" i="1" s="1"/>
  <c r="D12" i="3"/>
  <c r="D8" i="4"/>
  <c r="D30" i="2"/>
  <c r="C39" i="1"/>
  <c r="D39" i="1" s="1"/>
  <c r="D18" i="9"/>
  <c r="D28" i="2"/>
  <c r="C28" i="2"/>
  <c r="D35" i="1"/>
  <c r="C35" i="1"/>
  <c r="C21" i="2"/>
  <c r="C23" i="2" s="1"/>
  <c r="C31" i="1"/>
  <c r="C26" i="1" l="1"/>
  <c r="C22" i="1"/>
  <c r="C14" i="2"/>
  <c r="C17" i="1"/>
  <c r="D17" i="1" s="1"/>
  <c r="C12" i="1"/>
  <c r="D12" i="1" s="1"/>
  <c r="D6" i="3"/>
  <c r="D8" i="3" s="1"/>
  <c r="D10" i="3" s="1"/>
  <c r="D6" i="4"/>
  <c r="D6" i="6"/>
  <c r="C8" i="2"/>
  <c r="D8" i="2" s="1"/>
  <c r="D10" i="2" s="1"/>
  <c r="D14" i="2" s="1"/>
  <c r="D16" i="2" s="1"/>
  <c r="D18" i="2" s="1"/>
  <c r="D23" i="2" s="1"/>
  <c r="D6" i="9"/>
  <c r="D8" i="9" s="1"/>
  <c r="D10" i="9" s="1"/>
  <c r="D12" i="9" s="1"/>
  <c r="D14" i="9" s="1"/>
  <c r="D16" i="9" s="1"/>
  <c r="D22" i="1" l="1"/>
  <c r="D26" i="1"/>
  <c r="D31" i="1" s="1"/>
  <c r="C8" i="1"/>
  <c r="D8" i="1" s="1"/>
  <c r="M4" i="5" l="1"/>
  <c r="L4" i="5"/>
  <c r="K4" i="5"/>
  <c r="J4" i="5"/>
  <c r="I4" i="5"/>
  <c r="H4" i="5"/>
  <c r="G4" i="5"/>
  <c r="F4" i="5"/>
  <c r="E4" i="5"/>
  <c r="D4" i="5"/>
  <c r="C4" i="5"/>
  <c r="B4" i="5"/>
  <c r="C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18" i="5"/>
  <c r="N7" i="5"/>
  <c r="N6" i="5"/>
  <c r="N5" i="5"/>
  <c r="N12" i="5"/>
  <c r="N11" i="5"/>
  <c r="M8" i="5"/>
  <c r="L8" i="5"/>
  <c r="K8" i="5"/>
  <c r="J8" i="5"/>
  <c r="I8" i="5"/>
  <c r="H8" i="5"/>
  <c r="G8" i="5"/>
  <c r="F8" i="5"/>
  <c r="E8" i="5"/>
  <c r="D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K24" i="5" l="1"/>
  <c r="N4" i="5"/>
  <c r="H24" i="5"/>
  <c r="I24" i="5"/>
  <c r="M24" i="5"/>
  <c r="E24" i="5"/>
  <c r="B24" i="5"/>
  <c r="F24" i="5"/>
  <c r="J24" i="5"/>
  <c r="G24" i="5"/>
  <c r="L24" i="5"/>
  <c r="D24" i="5"/>
  <c r="C24" i="5"/>
  <c r="N19" i="5"/>
  <c r="N23" i="5"/>
  <c r="N13" i="5"/>
  <c r="N10" i="5" l="1"/>
  <c r="N9" i="5"/>
  <c r="N15" i="5" l="1"/>
  <c r="N16" i="5"/>
  <c r="N14" i="5" l="1"/>
  <c r="N8" i="5"/>
  <c r="N24" i="5" l="1"/>
</calcChain>
</file>

<file path=xl/sharedStrings.xml><?xml version="1.0" encoding="utf-8"?>
<sst xmlns="http://schemas.openxmlformats.org/spreadsheetml/2006/main" count="213" uniqueCount="100">
  <si>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</si>
  <si>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</si>
  <si>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</si>
  <si>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</si>
  <si>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</si>
  <si>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</si>
  <si>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</si>
  <si>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</si>
  <si>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</si>
  <si>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</si>
  <si>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</si>
  <si>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</si>
  <si>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</si>
  <si>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</si>
  <si>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</si>
  <si>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</si>
  <si>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</si>
  <si>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</si>
  <si>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</si>
  <si>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</si>
  <si>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</si>
  <si>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</si>
  <si>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</si>
  <si>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</si>
  <si>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</si>
  <si>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</si>
  <si>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</si>
  <si>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</si>
  <si>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</si>
  <si>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</si>
  <si>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</si>
  <si>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</si>
  <si>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</si>
  <si>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</si>
  <si>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</si>
  <si>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</si>
  <si>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</si>
  <si>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</si>
  <si>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</si>
  <si>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Сосновая,15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</si>
  <si>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</si>
  <si>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</si>
  <si>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</si>
  <si>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</si>
  <si>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</si>
  <si>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</si>
  <si>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</si>
  <si>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</si>
  <si>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</si>
  <si>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</si>
  <si>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</si>
  <si>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</si>
  <si>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</si>
  <si>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2023г</t>
  </si>
  <si>
    <t>Крепление урны и лавочки на детской площадке</t>
  </si>
  <si>
    <t>Покраска бордюр на придомовой территории</t>
  </si>
  <si>
    <t>Скос травы на придомовой территории</t>
  </si>
  <si>
    <t>Лицевой счет. Сводный расчет  2024г</t>
  </si>
  <si>
    <t>Лицевой счёт  2024г</t>
  </si>
  <si>
    <t>Ремонт подъездной двери сварочные работы Подъезд №1</t>
  </si>
  <si>
    <t>Замена светильников и выключателей в подъездах</t>
  </si>
  <si>
    <t>Лицевой счёт 2024г</t>
  </si>
  <si>
    <t>Демонтаж, монтаж радиатора отопления Квартира №64</t>
  </si>
  <si>
    <t>Утепление полов с подвала Квартира №9</t>
  </si>
  <si>
    <t>Итого за февраль</t>
  </si>
  <si>
    <t>Устранение течи конвектора Квартира №61</t>
  </si>
  <si>
    <t>Итого за март</t>
  </si>
  <si>
    <t>Очистка подъездных козырьков от снега</t>
  </si>
  <si>
    <t>Частичный ремонт кровли</t>
  </si>
  <si>
    <t>Замена муфты на стояке ГВС Квартира №95</t>
  </si>
  <si>
    <t>Итого за апрель</t>
  </si>
  <si>
    <t>Закрепление мусорного ограждения</t>
  </si>
  <si>
    <t>Замена доводчика входной двери подъезд №1</t>
  </si>
  <si>
    <t>Итого за май</t>
  </si>
  <si>
    <t>Ремонт лавочки на детской площадке</t>
  </si>
  <si>
    <t>Чистка фильтров ГВС ХВС, отопления в подвале</t>
  </si>
  <si>
    <t>Итого за июнь</t>
  </si>
  <si>
    <t>Ремонт подъездной двери сварочные работы Подъезд №2</t>
  </si>
  <si>
    <t>Частичный ремонт кровли подъездного козырька Подъезд №1</t>
  </si>
  <si>
    <t>Итого за июль</t>
  </si>
  <si>
    <t xml:space="preserve">Очистка козырька от мусора </t>
  </si>
  <si>
    <t>Выдан коллер жильцам</t>
  </si>
  <si>
    <t>Итого за август</t>
  </si>
  <si>
    <t>Чистка теплообменника, сварочные работы, замена участка трубы подъезд №1</t>
  </si>
  <si>
    <t>Замена тяги доводчика подъезд №1</t>
  </si>
  <si>
    <t>Итого за сентябрь</t>
  </si>
  <si>
    <t xml:space="preserve">Установка табличек пожарная безопасность работа за август </t>
  </si>
  <si>
    <t>Таблички пожарная безопасность 3 шт</t>
  </si>
  <si>
    <t>Итого за октябрь</t>
  </si>
  <si>
    <t>Ремонт окна, утепление окон в подвале</t>
  </si>
  <si>
    <t>Замена крана на стояке отопления на чердаке</t>
  </si>
  <si>
    <t>Итого за ноябрь</t>
  </si>
  <si>
    <t>Изготовлениеи установка двухкамерного стеклопакета подвал</t>
  </si>
  <si>
    <t>Изготовление и установка двухмерного стеклопакета подъезд №1</t>
  </si>
  <si>
    <t>Устранение течи на стояке отопления квартира №79</t>
  </si>
  <si>
    <t>Итого за декабрь</t>
  </si>
  <si>
    <t>Замена прожектора подъезд №2</t>
  </si>
  <si>
    <t>Устранение неполадок с электроэнергией 5 этаж, замена светильника 1 этаж</t>
  </si>
  <si>
    <t>Замена светильника в тамбуре подъезд №1</t>
  </si>
  <si>
    <t>Замена насоса на стояке ГВС в подвале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</si>
</sst>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1" fillId="0" borderId="5" xfId="0" applyFont="1" applyBorder="1"/>
    <xf numFmtId="0" fontId="1" fillId="0" borderId="7" xfId="0" applyFon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2" fontId="6" fillId="0" borderId="1" xfId="0" applyNumberFormat="1" applyFont="1" applyBorder="1"/>
    <xf numFmtId="2" fontId="0" fillId="0" borderId="2" xfId="0" applyNumberForma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2" fontId="0" fillId="0" borderId="2" xfId="0" applyNumberFormat="1" applyBorder="1" applyAlignment="1">
      <alignment wrapText="1"/>
    </xf>
    <xf numFmtId="2" fontId="1" fillId="0" borderId="5" xfId="0" applyNumberFormat="1" applyFont="1" applyBorder="1"/>
    <xf numFmtId="2" fontId="1" fillId="0" borderId="1" xfId="0" applyNumberFormat="1" applyFont="1" applyBorder="1"/>
    <xf numFmtId="0" fontId="13" fillId="2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43" workbookViewId="0">
      <selection activeCell="D58" sqref="D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8" t="s">
        <v>58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ht="30" x14ac:dyDescent="0.25">
      <c r="A6" s="51">
        <v>1</v>
      </c>
      <c r="B6" s="51" t="s">
        <v>47</v>
      </c>
      <c r="C6" s="51">
        <v>1223.92</v>
      </c>
      <c r="D6" s="50"/>
      <c r="E6" s="1"/>
      <c r="F6" s="1"/>
    </row>
    <row r="7" spans="1:8" ht="60" x14ac:dyDescent="0.25">
      <c r="A7" s="49">
        <v>2</v>
      </c>
      <c r="B7" s="51" t="s">
        <v>51</v>
      </c>
      <c r="C7" s="49">
        <v>935</v>
      </c>
      <c r="D7" s="49"/>
      <c r="E7" s="1"/>
      <c r="F7" s="1"/>
    </row>
    <row r="8" spans="1:8" x14ac:dyDescent="0.25">
      <c r="A8" s="51"/>
      <c r="B8" s="50" t="s">
        <v>52</v>
      </c>
      <c r="C8" s="50">
        <f>SUM(C6:C7)</f>
        <v>2158.92</v>
      </c>
      <c r="D8" s="50">
        <f>C8</f>
        <v>2158.92</v>
      </c>
      <c r="E8" s="1"/>
      <c r="F8" s="1"/>
    </row>
    <row r="9" spans="1:8" x14ac:dyDescent="0.25">
      <c r="A9" s="49"/>
      <c r="B9" s="50" t="s">
        <v>5</v>
      </c>
      <c r="C9" s="49"/>
      <c r="D9" s="49"/>
      <c r="E9" s="1"/>
      <c r="F9" s="1"/>
    </row>
    <row r="10" spans="1:8" ht="30" x14ac:dyDescent="0.25">
      <c r="A10" s="51">
        <v>1</v>
      </c>
      <c r="B10" s="51" t="s">
        <v>47</v>
      </c>
      <c r="C10" s="51">
        <v>1223.92</v>
      </c>
      <c r="D10" s="50"/>
      <c r="E10" s="1"/>
      <c r="F10" s="1"/>
    </row>
    <row r="11" spans="1:8" ht="60" x14ac:dyDescent="0.25">
      <c r="A11" s="49">
        <v>2</v>
      </c>
      <c r="B11" s="51" t="s">
        <v>51</v>
      </c>
      <c r="C11" s="49">
        <v>935</v>
      </c>
      <c r="D11" s="49"/>
      <c r="E11" s="1"/>
      <c r="F11" s="1"/>
    </row>
    <row r="12" spans="1:8" x14ac:dyDescent="0.25">
      <c r="A12" s="51"/>
      <c r="B12" s="50" t="s">
        <v>64</v>
      </c>
      <c r="C12" s="50">
        <f>SUM(C10:C11)</f>
        <v>2158.92</v>
      </c>
      <c r="D12" s="50">
        <f>C12</f>
        <v>2158.92</v>
      </c>
      <c r="E12" s="1"/>
      <c r="F12" s="1"/>
    </row>
    <row r="13" spans="1:8" x14ac:dyDescent="0.25">
      <c r="A13" s="49"/>
      <c r="B13" s="50" t="s">
        <v>3</v>
      </c>
      <c r="C13" s="49"/>
      <c r="D13" s="49"/>
      <c r="E13" s="1"/>
      <c r="F13" s="1"/>
    </row>
    <row r="14" spans="1:8" s="5" customFormat="1" ht="30" x14ac:dyDescent="0.25">
      <c r="A14" s="51">
        <v>1</v>
      </c>
      <c r="B14" s="51" t="s">
        <v>47</v>
      </c>
      <c r="C14" s="51">
        <v>1223.92</v>
      </c>
      <c r="D14" s="50"/>
      <c r="E14" s="4"/>
      <c r="F14" s="4"/>
    </row>
    <row r="15" spans="1:8" s="5" customFormat="1" ht="60" x14ac:dyDescent="0.25">
      <c r="A15" s="49">
        <v>2</v>
      </c>
      <c r="B15" s="51" t="s">
        <v>51</v>
      </c>
      <c r="C15" s="49">
        <v>935</v>
      </c>
      <c r="D15" s="49"/>
      <c r="E15" s="4"/>
      <c r="F15" s="4"/>
    </row>
    <row r="16" spans="1:8" x14ac:dyDescent="0.25">
      <c r="A16" s="51">
        <v>3</v>
      </c>
      <c r="B16" s="51" t="s">
        <v>65</v>
      </c>
      <c r="C16" s="51">
        <v>1178</v>
      </c>
      <c r="D16" s="50"/>
      <c r="E16" s="1"/>
      <c r="F16" s="1"/>
    </row>
    <row r="17" spans="1:6" x14ac:dyDescent="0.25">
      <c r="A17" s="51"/>
      <c r="B17" s="50" t="s">
        <v>66</v>
      </c>
      <c r="C17" s="50">
        <f>SUM(C14:C16)</f>
        <v>3336.92</v>
      </c>
      <c r="D17" s="50">
        <f>C17+D12</f>
        <v>5495.84</v>
      </c>
      <c r="E17" s="1"/>
      <c r="F17" s="1"/>
    </row>
    <row r="18" spans="1:6" x14ac:dyDescent="0.25">
      <c r="A18" s="49"/>
      <c r="B18" s="50" t="s">
        <v>7</v>
      </c>
      <c r="C18" s="49"/>
      <c r="D18" s="49"/>
      <c r="E18" s="1"/>
      <c r="F18" s="1"/>
    </row>
    <row r="19" spans="1:6" ht="30" x14ac:dyDescent="0.25">
      <c r="A19" s="51">
        <v>1</v>
      </c>
      <c r="B19" s="51" t="s">
        <v>47</v>
      </c>
      <c r="C19" s="51">
        <v>1223.92</v>
      </c>
      <c r="D19" s="50"/>
      <c r="E19" s="1"/>
      <c r="F19" s="1"/>
    </row>
    <row r="20" spans="1:6" ht="60" x14ac:dyDescent="0.25">
      <c r="A20" s="49">
        <v>2</v>
      </c>
      <c r="B20" s="51" t="s">
        <v>51</v>
      </c>
      <c r="C20" s="49">
        <v>935</v>
      </c>
      <c r="D20" s="49"/>
      <c r="E20" s="1"/>
      <c r="F20" s="1"/>
    </row>
    <row r="21" spans="1:6" s="5" customFormat="1" x14ac:dyDescent="0.25">
      <c r="A21" s="49">
        <v>3</v>
      </c>
      <c r="B21" s="51" t="s">
        <v>69</v>
      </c>
      <c r="C21" s="51">
        <v>1396.5</v>
      </c>
      <c r="D21" s="49"/>
      <c r="E21" s="4"/>
      <c r="F21" s="4"/>
    </row>
    <row r="22" spans="1:6" s="5" customFormat="1" x14ac:dyDescent="0.25">
      <c r="A22" s="51"/>
      <c r="B22" s="50" t="s">
        <v>70</v>
      </c>
      <c r="C22" s="50">
        <f>SUM(C19:C21)</f>
        <v>3555.42</v>
      </c>
      <c r="D22" s="50">
        <f>C22+D17</f>
        <v>9051.26</v>
      </c>
      <c r="E22" s="4"/>
      <c r="F22" s="4"/>
    </row>
    <row r="23" spans="1:6" x14ac:dyDescent="0.25">
      <c r="A23" s="49"/>
      <c r="B23" s="50" t="s">
        <v>8</v>
      </c>
      <c r="C23" s="49"/>
      <c r="D23" s="49"/>
      <c r="E23" s="1"/>
      <c r="F23" s="1"/>
    </row>
    <row r="24" spans="1:6" ht="30" x14ac:dyDescent="0.25">
      <c r="A24" s="51">
        <v>1</v>
      </c>
      <c r="B24" s="51" t="s">
        <v>47</v>
      </c>
      <c r="C24" s="51">
        <v>1223.92</v>
      </c>
      <c r="D24" s="50"/>
      <c r="E24" s="1"/>
      <c r="F24" s="1"/>
    </row>
    <row r="25" spans="1:6" ht="60" x14ac:dyDescent="0.25">
      <c r="A25" s="49">
        <v>2</v>
      </c>
      <c r="B25" s="51" t="s">
        <v>51</v>
      </c>
      <c r="C25" s="49">
        <v>935</v>
      </c>
      <c r="D25" s="49"/>
      <c r="E25" s="1"/>
      <c r="F25" s="1"/>
    </row>
    <row r="26" spans="1:6" x14ac:dyDescent="0.25">
      <c r="A26" s="51"/>
      <c r="B26" s="50" t="s">
        <v>73</v>
      </c>
      <c r="C26" s="50">
        <f>SUM(C24:C25)</f>
        <v>2158.92</v>
      </c>
      <c r="D26" s="50">
        <f>C26+D22</f>
        <v>11210.18</v>
      </c>
      <c r="E26" s="1"/>
      <c r="F26" s="1"/>
    </row>
    <row r="27" spans="1:6" x14ac:dyDescent="0.25">
      <c r="A27" s="49"/>
      <c r="B27" s="50" t="s">
        <v>9</v>
      </c>
      <c r="C27" s="49"/>
      <c r="D27" s="49"/>
      <c r="E27" s="1"/>
      <c r="F27" s="1"/>
    </row>
    <row r="28" spans="1:6" ht="30" x14ac:dyDescent="0.25">
      <c r="A28" s="51">
        <v>1</v>
      </c>
      <c r="B28" s="51" t="s">
        <v>47</v>
      </c>
      <c r="C28" s="51">
        <v>1223.92</v>
      </c>
      <c r="D28" s="50"/>
      <c r="E28" s="1"/>
      <c r="F28" s="1"/>
    </row>
    <row r="29" spans="1:6" s="5" customFormat="1" ht="60" x14ac:dyDescent="0.25">
      <c r="A29" s="49">
        <v>2</v>
      </c>
      <c r="B29" s="51" t="s">
        <v>51</v>
      </c>
      <c r="C29" s="51">
        <v>935</v>
      </c>
      <c r="D29" s="49"/>
      <c r="E29" s="4"/>
      <c r="F29" s="4"/>
    </row>
    <row r="30" spans="1:6" s="5" customFormat="1" x14ac:dyDescent="0.25">
      <c r="A30" s="51">
        <v>3</v>
      </c>
      <c r="B30" s="51" t="s">
        <v>75</v>
      </c>
      <c r="C30" s="51">
        <v>1549.5</v>
      </c>
      <c r="D30" s="50"/>
      <c r="E30" s="4"/>
      <c r="F30" s="4"/>
    </row>
    <row r="31" spans="1:6" x14ac:dyDescent="0.25">
      <c r="A31" s="51"/>
      <c r="B31" s="50" t="s">
        <v>76</v>
      </c>
      <c r="C31" s="50">
        <f>SUM(C28:C30)</f>
        <v>3708.42</v>
      </c>
      <c r="D31" s="50">
        <f>C31+D26</f>
        <v>14918.6</v>
      </c>
      <c r="E31" s="1"/>
      <c r="F31" s="1"/>
    </row>
    <row r="32" spans="1:6" x14ac:dyDescent="0.25">
      <c r="A32" s="49"/>
      <c r="B32" s="50" t="s">
        <v>10</v>
      </c>
      <c r="C32" s="49"/>
      <c r="D32" s="49"/>
      <c r="E32" s="1"/>
      <c r="F32" s="1"/>
    </row>
    <row r="33" spans="1:6" ht="30" x14ac:dyDescent="0.25">
      <c r="A33" s="51">
        <v>1</v>
      </c>
      <c r="B33" s="51" t="s">
        <v>47</v>
      </c>
      <c r="C33" s="51">
        <v>1223.92</v>
      </c>
      <c r="D33" s="50"/>
      <c r="E33" s="1"/>
      <c r="F33" s="1"/>
    </row>
    <row r="34" spans="1:6" ht="60" x14ac:dyDescent="0.25">
      <c r="A34" s="49">
        <v>2</v>
      </c>
      <c r="B34" s="51" t="s">
        <v>51</v>
      </c>
      <c r="C34" s="51">
        <v>935</v>
      </c>
      <c r="D34" s="49"/>
      <c r="E34" s="1"/>
      <c r="F34" s="1"/>
    </row>
    <row r="35" spans="1:6" x14ac:dyDescent="0.25">
      <c r="A35" s="49"/>
      <c r="B35" s="50" t="s">
        <v>79</v>
      </c>
      <c r="C35" s="50">
        <f>SUM(C33:C34)</f>
        <v>2158.92</v>
      </c>
      <c r="D35" s="50">
        <f>C35+D31</f>
        <v>17077.52</v>
      </c>
      <c r="E35" s="1"/>
      <c r="F35" s="1"/>
    </row>
    <row r="36" spans="1:6" x14ac:dyDescent="0.25">
      <c r="A36" s="49"/>
      <c r="B36" s="50" t="s">
        <v>11</v>
      </c>
      <c r="C36" s="49"/>
      <c r="D36" s="49"/>
      <c r="E36" s="1"/>
      <c r="F36" s="1"/>
    </row>
    <row r="37" spans="1:6" ht="30" x14ac:dyDescent="0.25">
      <c r="A37" s="51">
        <v>1</v>
      </c>
      <c r="B37" s="51" t="s">
        <v>47</v>
      </c>
      <c r="C37" s="51">
        <v>1223.92</v>
      </c>
      <c r="D37" s="50"/>
      <c r="E37" s="1"/>
      <c r="F37" s="1"/>
    </row>
    <row r="38" spans="1:6" ht="60" x14ac:dyDescent="0.25">
      <c r="A38" s="49">
        <v>2</v>
      </c>
      <c r="B38" s="51" t="s">
        <v>51</v>
      </c>
      <c r="C38" s="51">
        <v>935</v>
      </c>
      <c r="D38" s="49"/>
      <c r="E38" s="1"/>
      <c r="F38" s="1"/>
    </row>
    <row r="39" spans="1:6" x14ac:dyDescent="0.25">
      <c r="A39" s="49"/>
      <c r="B39" s="50" t="s">
        <v>82</v>
      </c>
      <c r="C39" s="50">
        <f>SUM(C37:C38)</f>
        <v>2158.92</v>
      </c>
      <c r="D39" s="50">
        <f>C39+D35</f>
        <v>19236.440000000002</v>
      </c>
      <c r="E39" s="1"/>
      <c r="F39" s="1"/>
    </row>
    <row r="40" spans="1:6" x14ac:dyDescent="0.25">
      <c r="A40" s="49"/>
      <c r="B40" s="50" t="s">
        <v>12</v>
      </c>
      <c r="C40" s="49"/>
      <c r="D40" s="49"/>
      <c r="E40" s="1"/>
      <c r="F40" s="1"/>
    </row>
    <row r="41" spans="1:6" ht="30" x14ac:dyDescent="0.25">
      <c r="A41" s="51">
        <v>1</v>
      </c>
      <c r="B41" s="51" t="s">
        <v>47</v>
      </c>
      <c r="C41" s="51">
        <v>1223.92</v>
      </c>
      <c r="D41" s="50"/>
      <c r="E41" s="1"/>
      <c r="F41" s="1"/>
    </row>
    <row r="42" spans="1:6" ht="60" x14ac:dyDescent="0.25">
      <c r="A42" s="49">
        <v>2</v>
      </c>
      <c r="B42" s="51" t="s">
        <v>51</v>
      </c>
      <c r="C42" s="51">
        <v>935</v>
      </c>
      <c r="D42" s="49"/>
      <c r="E42" s="1"/>
      <c r="F42" s="1"/>
    </row>
    <row r="43" spans="1:6" x14ac:dyDescent="0.25">
      <c r="A43" s="49"/>
      <c r="B43" s="50" t="s">
        <v>85</v>
      </c>
      <c r="C43" s="50">
        <f>SUM(C41:C42)</f>
        <v>2158.92</v>
      </c>
      <c r="D43" s="50">
        <f>C43+D39</f>
        <v>21395.360000000001</v>
      </c>
      <c r="E43" s="1"/>
      <c r="F43" s="1"/>
    </row>
    <row r="44" spans="1:6" x14ac:dyDescent="0.25">
      <c r="A44" s="49"/>
      <c r="B44" s="50" t="s">
        <v>13</v>
      </c>
      <c r="C44" s="49"/>
      <c r="D44" s="49"/>
      <c r="E44" s="1"/>
      <c r="F44" s="1"/>
    </row>
    <row r="45" spans="1:6" ht="30" x14ac:dyDescent="0.25">
      <c r="A45" s="51">
        <v>1</v>
      </c>
      <c r="B45" s="51" t="s">
        <v>47</v>
      </c>
      <c r="C45" s="51">
        <v>1223.92</v>
      </c>
      <c r="D45" s="50"/>
      <c r="E45" s="1"/>
      <c r="F45" s="1"/>
    </row>
    <row r="46" spans="1:6" ht="60" x14ac:dyDescent="0.25">
      <c r="A46" s="49">
        <v>2</v>
      </c>
      <c r="B46" s="51" t="s">
        <v>51</v>
      </c>
      <c r="C46" s="51">
        <v>935</v>
      </c>
      <c r="D46" s="49"/>
      <c r="E46" s="1"/>
      <c r="F46" s="1"/>
    </row>
    <row r="47" spans="1:6" x14ac:dyDescent="0.25">
      <c r="A47" s="49"/>
      <c r="B47" s="50" t="s">
        <v>88</v>
      </c>
      <c r="C47" s="50">
        <f>SUM(C45:C46)</f>
        <v>2158.92</v>
      </c>
      <c r="D47" s="50">
        <f>C47+D43</f>
        <v>23554.28</v>
      </c>
      <c r="E47" s="1"/>
      <c r="F47" s="1"/>
    </row>
    <row r="48" spans="1:6" x14ac:dyDescent="0.25">
      <c r="A48" s="49"/>
      <c r="B48" s="50" t="s">
        <v>14</v>
      </c>
      <c r="C48" s="49"/>
      <c r="D48" s="49"/>
      <c r="E48" s="1"/>
      <c r="F48" s="1"/>
    </row>
    <row r="49" spans="1:6" ht="30" x14ac:dyDescent="0.25">
      <c r="A49" s="51">
        <v>1</v>
      </c>
      <c r="B49" s="51" t="s">
        <v>47</v>
      </c>
      <c r="C49" s="51">
        <v>1223.92</v>
      </c>
      <c r="D49" s="50"/>
      <c r="E49" s="1"/>
      <c r="F49" s="1"/>
    </row>
    <row r="50" spans="1:6" ht="60" x14ac:dyDescent="0.25">
      <c r="A50" s="49">
        <v>2</v>
      </c>
      <c r="B50" s="51" t="s">
        <v>51</v>
      </c>
      <c r="C50" s="51">
        <v>935</v>
      </c>
      <c r="D50" s="49"/>
      <c r="E50" s="1"/>
      <c r="F50" s="1"/>
    </row>
    <row r="51" spans="1:6" x14ac:dyDescent="0.25">
      <c r="A51" s="49">
        <v>3</v>
      </c>
      <c r="B51" s="51" t="s">
        <v>90</v>
      </c>
      <c r="C51" s="49">
        <v>1185</v>
      </c>
      <c r="D51" s="49"/>
      <c r="E51" s="1"/>
      <c r="F51" s="1"/>
    </row>
    <row r="52" spans="1:6" x14ac:dyDescent="0.25">
      <c r="A52" s="51"/>
      <c r="B52" s="50" t="s">
        <v>91</v>
      </c>
      <c r="C52" s="50">
        <f>SUM(C49:C51)</f>
        <v>3343.92</v>
      </c>
      <c r="D52" s="50">
        <f>C52+D47</f>
        <v>26898.199999999997</v>
      </c>
      <c r="E52" s="1"/>
      <c r="F52" s="1"/>
    </row>
    <row r="53" spans="1:6" x14ac:dyDescent="0.25">
      <c r="A53" s="49"/>
      <c r="B53" s="50" t="s">
        <v>15</v>
      </c>
      <c r="C53" s="49"/>
      <c r="D53" s="49"/>
      <c r="E53" s="1"/>
      <c r="F53" s="1"/>
    </row>
    <row r="54" spans="1:6" ht="30" x14ac:dyDescent="0.25">
      <c r="A54" s="51">
        <v>1</v>
      </c>
      <c r="B54" s="51" t="s">
        <v>47</v>
      </c>
      <c r="C54" s="51">
        <v>1223.92</v>
      </c>
      <c r="D54" s="50"/>
      <c r="E54" s="1"/>
      <c r="F54" s="1"/>
    </row>
    <row r="55" spans="1:6" ht="60" x14ac:dyDescent="0.25">
      <c r="A55" s="49">
        <v>2</v>
      </c>
      <c r="B55" s="51" t="s">
        <v>51</v>
      </c>
      <c r="C55" s="51">
        <v>935</v>
      </c>
      <c r="D55" s="49"/>
      <c r="E55" s="1"/>
      <c r="F55" s="1"/>
    </row>
    <row r="56" spans="1:6" ht="30" x14ac:dyDescent="0.25">
      <c r="A56" s="51">
        <v>3</v>
      </c>
      <c r="B56" s="51" t="s">
        <v>94</v>
      </c>
      <c r="C56" s="51">
        <v>2293</v>
      </c>
      <c r="D56" s="50"/>
      <c r="E56" s="1"/>
      <c r="F56" s="1"/>
    </row>
    <row r="57" spans="1:6" ht="15" customHeight="1" x14ac:dyDescent="0.25">
      <c r="A57" s="51"/>
      <c r="B57" s="50" t="s">
        <v>95</v>
      </c>
      <c r="C57" s="50">
        <f>SUM(C54:C56)</f>
        <v>4451.92</v>
      </c>
      <c r="D57" s="50">
        <f>C57+D52</f>
        <v>31350.119999999995</v>
      </c>
      <c r="E57" s="1"/>
      <c r="F57" s="1"/>
    </row>
    <row r="58" spans="1:6" x14ac:dyDescent="0.25">
      <c r="A58" s="51"/>
      <c r="B58" s="50"/>
      <c r="C58" s="50"/>
      <c r="D58" s="50"/>
      <c r="E58" s="1"/>
      <c r="F58" s="1"/>
    </row>
    <row r="59" spans="1:6" x14ac:dyDescent="0.25">
      <c r="A59" s="49"/>
      <c r="B59" s="50"/>
      <c r="C59" s="49"/>
      <c r="D59" s="49"/>
      <c r="E59" s="1"/>
      <c r="F59" s="1"/>
    </row>
    <row r="60" spans="1:6" x14ac:dyDescent="0.25">
      <c r="A60" s="51"/>
      <c r="B60" s="51"/>
      <c r="C60" s="51"/>
      <c r="D60" s="50"/>
      <c r="E60" s="1"/>
      <c r="F60" s="1"/>
    </row>
    <row r="61" spans="1:6" x14ac:dyDescent="0.25">
      <c r="A61" s="49"/>
      <c r="B61" s="51"/>
      <c r="C61" s="51"/>
      <c r="D61" s="49"/>
      <c r="E61" s="1"/>
      <c r="F61" s="1"/>
    </row>
    <row r="62" spans="1:6" x14ac:dyDescent="0.25">
      <c r="A62" s="11"/>
      <c r="B62" s="3"/>
      <c r="C62" s="3"/>
      <c r="D62" s="3"/>
      <c r="E62" s="1"/>
      <c r="F62" s="1"/>
    </row>
    <row r="63" spans="1:6" x14ac:dyDescent="0.25">
      <c r="A63" s="49"/>
      <c r="B63" s="50"/>
      <c r="C63" s="49"/>
      <c r="D63" s="49"/>
      <c r="E63" s="1"/>
      <c r="F63" s="1"/>
    </row>
    <row r="64" spans="1:6" x14ac:dyDescent="0.25">
      <c r="A64" s="51"/>
      <c r="B64" s="51"/>
      <c r="C64" s="51"/>
      <c r="D64" s="50"/>
      <c r="E64" s="1"/>
      <c r="F64" s="1"/>
    </row>
    <row r="65" spans="1:6" x14ac:dyDescent="0.25">
      <c r="A65" s="49"/>
      <c r="B65" s="51"/>
      <c r="C65" s="51"/>
      <c r="D65" s="49"/>
      <c r="E65" s="1"/>
      <c r="F65" s="1"/>
    </row>
    <row r="66" spans="1:6" x14ac:dyDescent="0.25">
      <c r="A66" s="11"/>
      <c r="B66" s="3"/>
      <c r="C66" s="3"/>
      <c r="D66" s="3"/>
      <c r="E66" s="1"/>
      <c r="F66" s="1"/>
    </row>
    <row r="67" spans="1:6" x14ac:dyDescent="0.25">
      <c r="A67" s="11"/>
      <c r="B67" s="11"/>
      <c r="C67" s="11"/>
      <c r="D67" s="11"/>
      <c r="E67" s="1"/>
      <c r="F67" s="1"/>
    </row>
    <row r="68" spans="1:6" x14ac:dyDescent="0.25">
      <c r="A68" s="11"/>
      <c r="B68" s="11"/>
      <c r="C68" s="11"/>
      <c r="D68" s="11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11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3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1"/>
      <c r="B76" s="11"/>
      <c r="C76" s="11"/>
      <c r="D76" s="13"/>
    </row>
    <row r="77" spans="1:6" x14ac:dyDescent="0.25">
      <c r="A77" s="13"/>
      <c r="B77" s="3"/>
      <c r="C77" s="12"/>
      <c r="D77" s="12"/>
    </row>
    <row r="78" spans="1:6" x14ac:dyDescent="0.25">
      <c r="A78" s="13"/>
      <c r="B78" s="3"/>
      <c r="C78" s="13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1"/>
      <c r="B82" s="11"/>
      <c r="C82" s="11"/>
      <c r="D82" s="13"/>
    </row>
    <row r="83" spans="1:4" x14ac:dyDescent="0.25">
      <c r="A83" s="13"/>
      <c r="B83" s="3"/>
      <c r="C83" s="12"/>
      <c r="D83" s="12"/>
    </row>
    <row r="84" spans="1:4" x14ac:dyDescent="0.25">
      <c r="A84" s="13"/>
      <c r="B84" s="3"/>
      <c r="C84" s="13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A87" s="11"/>
      <c r="B87" s="11"/>
      <c r="C87" s="11"/>
      <c r="D87" s="13"/>
    </row>
    <row r="88" spans="1:4" x14ac:dyDescent="0.25">
      <c r="B88" s="32"/>
      <c r="C88" s="21"/>
      <c r="D88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opLeftCell="A25" workbookViewId="0">
      <selection activeCell="D44" sqref="D44"/>
    </sheetView>
  </sheetViews>
  <sheetFormatPr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69" t="s">
        <v>58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9" t="s">
        <v>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s="1" customFormat="1" ht="30" x14ac:dyDescent="0.25">
      <c r="A6" s="51">
        <v>1</v>
      </c>
      <c r="B6" s="51" t="s">
        <v>49</v>
      </c>
      <c r="C6" s="51">
        <v>5616</v>
      </c>
      <c r="D6" s="50"/>
    </row>
    <row r="7" spans="1:8" s="1" customFormat="1" ht="30" x14ac:dyDescent="0.25">
      <c r="A7" s="51">
        <v>2</v>
      </c>
      <c r="B7" s="51" t="s">
        <v>59</v>
      </c>
      <c r="C7" s="51">
        <v>2471.8200000000002</v>
      </c>
      <c r="D7" s="50"/>
    </row>
    <row r="8" spans="1:8" s="1" customFormat="1" x14ac:dyDescent="0.25">
      <c r="A8" s="51"/>
      <c r="B8" s="50" t="s">
        <v>52</v>
      </c>
      <c r="C8" s="50">
        <f>SUM(C6:C7)</f>
        <v>8087.82</v>
      </c>
      <c r="D8" s="50">
        <f>C8</f>
        <v>8087.82</v>
      </c>
    </row>
    <row r="9" spans="1:8" s="1" customFormat="1" x14ac:dyDescent="0.25">
      <c r="A9" s="49"/>
      <c r="B9" s="50" t="s">
        <v>5</v>
      </c>
      <c r="C9" s="49"/>
      <c r="D9" s="49"/>
    </row>
    <row r="10" spans="1:8" s="1" customFormat="1" ht="30" x14ac:dyDescent="0.25">
      <c r="A10" s="51">
        <v>1</v>
      </c>
      <c r="B10" s="51" t="s">
        <v>49</v>
      </c>
      <c r="C10" s="51">
        <v>5616</v>
      </c>
      <c r="D10" s="50">
        <f>C10+D8</f>
        <v>13703.82</v>
      </c>
    </row>
    <row r="11" spans="1:8" s="4" customFormat="1" x14ac:dyDescent="0.25">
      <c r="A11" s="49"/>
      <c r="B11" s="50" t="s">
        <v>3</v>
      </c>
      <c r="C11" s="49"/>
      <c r="D11" s="49"/>
    </row>
    <row r="12" spans="1:8" s="1" customFormat="1" ht="30" x14ac:dyDescent="0.25">
      <c r="A12" s="51">
        <v>1</v>
      </c>
      <c r="B12" s="51" t="s">
        <v>49</v>
      </c>
      <c r="C12" s="51">
        <v>5616</v>
      </c>
      <c r="D12" s="50"/>
    </row>
    <row r="13" spans="1:8" s="1" customFormat="1" x14ac:dyDescent="0.25">
      <c r="A13" s="51">
        <v>2</v>
      </c>
      <c r="B13" s="51" t="s">
        <v>67</v>
      </c>
      <c r="C13" s="51">
        <v>600</v>
      </c>
      <c r="D13" s="50"/>
    </row>
    <row r="14" spans="1:8" s="1" customFormat="1" x14ac:dyDescent="0.25">
      <c r="A14" s="49"/>
      <c r="B14" s="50" t="s">
        <v>66</v>
      </c>
      <c r="C14" s="50">
        <f>SUM(C12:C13)</f>
        <v>6216</v>
      </c>
      <c r="D14" s="50">
        <f>C14+D10</f>
        <v>19919.82</v>
      </c>
    </row>
    <row r="15" spans="1:8" s="1" customFormat="1" x14ac:dyDescent="0.25">
      <c r="A15" s="49"/>
      <c r="B15" s="50" t="s">
        <v>7</v>
      </c>
      <c r="C15" s="49"/>
      <c r="D15" s="49"/>
    </row>
    <row r="16" spans="1:8" s="1" customFormat="1" ht="30" x14ac:dyDescent="0.25">
      <c r="A16" s="51">
        <v>1</v>
      </c>
      <c r="B16" s="51" t="s">
        <v>49</v>
      </c>
      <c r="C16" s="51">
        <v>5616</v>
      </c>
      <c r="D16" s="50">
        <f>C16+D14</f>
        <v>25535.82</v>
      </c>
    </row>
    <row r="17" spans="1:4" s="1" customFormat="1" x14ac:dyDescent="0.25">
      <c r="A17" s="49"/>
      <c r="B17" s="50" t="s">
        <v>8</v>
      </c>
      <c r="C17" s="49"/>
      <c r="D17" s="49"/>
    </row>
    <row r="18" spans="1:4" s="1" customFormat="1" ht="30" x14ac:dyDescent="0.25">
      <c r="A18" s="51">
        <v>1</v>
      </c>
      <c r="B18" s="51" t="s">
        <v>49</v>
      </c>
      <c r="C18" s="51">
        <v>5616</v>
      </c>
      <c r="D18" s="50">
        <f>C18+D16</f>
        <v>31151.82</v>
      </c>
    </row>
    <row r="19" spans="1:4" s="1" customFormat="1" x14ac:dyDescent="0.25">
      <c r="A19" s="49"/>
      <c r="B19" s="50" t="s">
        <v>9</v>
      </c>
      <c r="C19" s="49"/>
      <c r="D19" s="49"/>
    </row>
    <row r="20" spans="1:4" ht="30" x14ac:dyDescent="0.25">
      <c r="A20" s="51">
        <v>1</v>
      </c>
      <c r="B20" s="51" t="s">
        <v>49</v>
      </c>
      <c r="C20" s="51">
        <v>5616</v>
      </c>
      <c r="D20" s="50"/>
    </row>
    <row r="21" spans="1:4" ht="30" x14ac:dyDescent="0.25">
      <c r="A21" s="49">
        <v>2</v>
      </c>
      <c r="B21" s="51" t="s">
        <v>77</v>
      </c>
      <c r="C21" s="51">
        <f>4131+4138.95</f>
        <v>8269.9500000000007</v>
      </c>
      <c r="D21" s="49"/>
    </row>
    <row r="22" spans="1:4" ht="30" x14ac:dyDescent="0.25">
      <c r="A22" s="51">
        <v>3</v>
      </c>
      <c r="B22" s="51" t="s">
        <v>78</v>
      </c>
      <c r="C22" s="51">
        <v>3180.8</v>
      </c>
      <c r="D22" s="50"/>
    </row>
    <row r="23" spans="1:4" x14ac:dyDescent="0.25">
      <c r="A23" s="51"/>
      <c r="B23" s="50" t="s">
        <v>76</v>
      </c>
      <c r="C23" s="50">
        <f>SUM(C20:C22)</f>
        <v>17066.75</v>
      </c>
      <c r="D23" s="50">
        <f>C23+D18</f>
        <v>48218.57</v>
      </c>
    </row>
    <row r="24" spans="1:4" x14ac:dyDescent="0.25">
      <c r="A24" s="49"/>
      <c r="B24" s="50" t="s">
        <v>10</v>
      </c>
      <c r="C24" s="49"/>
      <c r="D24" s="49"/>
    </row>
    <row r="25" spans="1:4" ht="30" x14ac:dyDescent="0.25">
      <c r="A25" s="51">
        <v>1</v>
      </c>
      <c r="B25" s="51" t="s">
        <v>49</v>
      </c>
      <c r="C25" s="51">
        <v>5616</v>
      </c>
      <c r="D25" s="50"/>
    </row>
    <row r="26" spans="1:4" x14ac:dyDescent="0.25">
      <c r="A26" s="51">
        <v>2</v>
      </c>
      <c r="B26" s="51" t="s">
        <v>80</v>
      </c>
      <c r="C26" s="51">
        <v>300</v>
      </c>
      <c r="D26" s="50"/>
    </row>
    <row r="27" spans="1:4" x14ac:dyDescent="0.25">
      <c r="A27" s="49">
        <v>3</v>
      </c>
      <c r="B27" s="51" t="s">
        <v>81</v>
      </c>
      <c r="C27" s="51">
        <v>88</v>
      </c>
      <c r="D27" s="49"/>
    </row>
    <row r="28" spans="1:4" x14ac:dyDescent="0.25">
      <c r="A28" s="51"/>
      <c r="B28" s="50" t="s">
        <v>79</v>
      </c>
      <c r="C28" s="50">
        <f>SUM(C25:C27)</f>
        <v>6004</v>
      </c>
      <c r="D28" s="50">
        <f>C28+D23</f>
        <v>54222.57</v>
      </c>
    </row>
    <row r="29" spans="1:4" x14ac:dyDescent="0.25">
      <c r="A29" s="49"/>
      <c r="B29" s="50" t="s">
        <v>11</v>
      </c>
      <c r="C29" s="49"/>
      <c r="D29" s="49"/>
    </row>
    <row r="30" spans="1:4" ht="30" x14ac:dyDescent="0.25">
      <c r="A30" s="51">
        <v>1</v>
      </c>
      <c r="B30" s="51" t="s">
        <v>49</v>
      </c>
      <c r="C30" s="51">
        <v>5616</v>
      </c>
      <c r="D30" s="50">
        <f>C30+D28</f>
        <v>59838.57</v>
      </c>
    </row>
    <row r="31" spans="1:4" x14ac:dyDescent="0.25">
      <c r="A31" s="49"/>
      <c r="B31" s="50" t="s">
        <v>12</v>
      </c>
      <c r="C31" s="49"/>
      <c r="D31" s="49"/>
    </row>
    <row r="32" spans="1:4" ht="30" x14ac:dyDescent="0.25">
      <c r="A32" s="51">
        <v>1</v>
      </c>
      <c r="B32" s="51" t="s">
        <v>49</v>
      </c>
      <c r="C32" s="51">
        <v>5616</v>
      </c>
      <c r="D32" s="50"/>
    </row>
    <row r="33" spans="1:4" ht="30" x14ac:dyDescent="0.25">
      <c r="A33" s="49">
        <v>2</v>
      </c>
      <c r="B33" s="51" t="s">
        <v>86</v>
      </c>
      <c r="C33" s="49">
        <v>896.84</v>
      </c>
      <c r="D33" s="49"/>
    </row>
    <row r="34" spans="1:4" x14ac:dyDescent="0.25">
      <c r="A34" s="51">
        <v>3</v>
      </c>
      <c r="B34" s="51" t="s">
        <v>87</v>
      </c>
      <c r="C34" s="51">
        <v>990</v>
      </c>
      <c r="D34" s="50"/>
    </row>
    <row r="35" spans="1:4" x14ac:dyDescent="0.25">
      <c r="A35" s="52"/>
      <c r="B35" s="50" t="s">
        <v>85</v>
      </c>
      <c r="C35" s="50">
        <f>SUM(C32:C34)</f>
        <v>7502.84</v>
      </c>
      <c r="D35" s="53">
        <f>C35+D30</f>
        <v>67341.41</v>
      </c>
    </row>
    <row r="36" spans="1:4" x14ac:dyDescent="0.25">
      <c r="A36" s="49"/>
      <c r="B36" s="50" t="s">
        <v>13</v>
      </c>
      <c r="C36" s="49"/>
      <c r="D36" s="49"/>
    </row>
    <row r="37" spans="1:4" ht="30" x14ac:dyDescent="0.25">
      <c r="A37" s="51">
        <v>1</v>
      </c>
      <c r="B37" s="51" t="s">
        <v>49</v>
      </c>
      <c r="C37" s="51">
        <v>5616</v>
      </c>
      <c r="D37" s="50"/>
    </row>
    <row r="38" spans="1:4" x14ac:dyDescent="0.25">
      <c r="A38" s="51">
        <v>2</v>
      </c>
      <c r="B38" s="51" t="s">
        <v>89</v>
      </c>
      <c r="C38" s="51">
        <v>1476.67</v>
      </c>
      <c r="D38" s="50"/>
    </row>
    <row r="39" spans="1:4" x14ac:dyDescent="0.25">
      <c r="A39" s="51"/>
      <c r="B39" s="50" t="s">
        <v>88</v>
      </c>
      <c r="C39" s="50">
        <f>SUM(C37:C38)</f>
        <v>7092.67</v>
      </c>
      <c r="D39" s="50">
        <f>C39+D35</f>
        <v>74434.080000000002</v>
      </c>
    </row>
    <row r="40" spans="1:4" x14ac:dyDescent="0.25">
      <c r="A40" s="49"/>
      <c r="B40" s="50" t="s">
        <v>14</v>
      </c>
      <c r="C40" s="49"/>
      <c r="D40" s="49"/>
    </row>
    <row r="41" spans="1:4" ht="30" x14ac:dyDescent="0.25">
      <c r="A41" s="51">
        <v>1</v>
      </c>
      <c r="B41" s="51" t="s">
        <v>49</v>
      </c>
      <c r="C41" s="51">
        <v>5616</v>
      </c>
      <c r="D41" s="50">
        <f>C41+D39</f>
        <v>80050.080000000002</v>
      </c>
    </row>
    <row r="42" spans="1:4" x14ac:dyDescent="0.25">
      <c r="A42" s="49"/>
      <c r="B42" s="50" t="s">
        <v>15</v>
      </c>
      <c r="C42" s="49"/>
      <c r="D42" s="49"/>
    </row>
    <row r="43" spans="1:4" ht="30" x14ac:dyDescent="0.25">
      <c r="A43" s="51">
        <v>1</v>
      </c>
      <c r="B43" s="51" t="s">
        <v>49</v>
      </c>
      <c r="C43" s="51">
        <v>5616</v>
      </c>
      <c r="D43" s="50">
        <f>C43+D41</f>
        <v>85666.08</v>
      </c>
    </row>
    <row r="44" spans="1:4" x14ac:dyDescent="0.25">
      <c r="A44" s="51"/>
      <c r="B44" s="51"/>
      <c r="C44" s="51"/>
      <c r="D44" s="50"/>
    </row>
    <row r="45" spans="1:4" x14ac:dyDescent="0.25">
      <c r="A45" s="52"/>
      <c r="B45" s="50"/>
      <c r="C45" s="50"/>
      <c r="D45" s="53"/>
    </row>
    <row r="46" spans="1:4" x14ac:dyDescent="0.25">
      <c r="A46" s="52"/>
      <c r="B46" s="50"/>
      <c r="C46" s="50"/>
      <c r="D46" s="53"/>
    </row>
    <row r="47" spans="1:4" x14ac:dyDescent="0.25">
      <c r="A47" s="51"/>
      <c r="B47" s="50"/>
      <c r="C47" s="51"/>
      <c r="D47" s="50"/>
    </row>
    <row r="48" spans="1:4" x14ac:dyDescent="0.25">
      <c r="A48" s="51"/>
      <c r="B48" s="51"/>
      <c r="C48" s="51"/>
      <c r="D48" s="50"/>
    </row>
    <row r="49" spans="1:4" x14ac:dyDescent="0.25">
      <c r="A49" s="13"/>
      <c r="B49" s="11"/>
      <c r="C49" s="11"/>
      <c r="D49" s="13"/>
    </row>
    <row r="50" spans="1:4" x14ac:dyDescent="0.25">
      <c r="A50" s="13"/>
      <c r="B50" s="11"/>
      <c r="C50" s="11"/>
      <c r="D50" s="13"/>
    </row>
    <row r="51" spans="1:4" x14ac:dyDescent="0.25">
      <c r="A51" s="13"/>
      <c r="B51" s="3"/>
      <c r="C51" s="3"/>
      <c r="D51" s="12"/>
    </row>
    <row r="52" spans="1:4" x14ac:dyDescent="0.25">
      <c r="A52" s="13"/>
      <c r="B52" s="3"/>
      <c r="C52" s="11"/>
      <c r="D52" s="12"/>
    </row>
    <row r="53" spans="1:4" x14ac:dyDescent="0.25">
      <c r="A53" s="13"/>
      <c r="B53" s="11"/>
      <c r="C53" s="11"/>
      <c r="D53" s="13"/>
    </row>
    <row r="54" spans="1:4" x14ac:dyDescent="0.25">
      <c r="A54" s="13"/>
      <c r="B54" s="11"/>
      <c r="C54" s="11"/>
      <c r="D54" s="13"/>
    </row>
    <row r="55" spans="1:4" x14ac:dyDescent="0.25">
      <c r="A55" s="13"/>
      <c r="B55" s="11"/>
      <c r="C55" s="11"/>
      <c r="D55" s="13"/>
    </row>
    <row r="56" spans="1:4" x14ac:dyDescent="0.25">
      <c r="A56" s="13"/>
      <c r="B56" s="11"/>
      <c r="C56" s="11"/>
      <c r="D56" s="13"/>
    </row>
    <row r="57" spans="1:4" x14ac:dyDescent="0.25">
      <c r="A57" s="13"/>
      <c r="B57" s="11"/>
      <c r="C57" s="11"/>
      <c r="D57" s="13"/>
    </row>
    <row r="58" spans="1:4" x14ac:dyDescent="0.25">
      <c r="A58" s="13"/>
      <c r="B58" s="11"/>
      <c r="C58" s="11"/>
      <c r="D58" s="13"/>
    </row>
    <row r="59" spans="1:4" x14ac:dyDescent="0.25">
      <c r="A59" s="13"/>
      <c r="B59" s="11"/>
      <c r="C59" s="11"/>
      <c r="D59" s="13"/>
    </row>
    <row r="60" spans="1:4" x14ac:dyDescent="0.25">
      <c r="A60" s="13"/>
      <c r="B60" s="11"/>
      <c r="C60" s="11"/>
      <c r="D60" s="13"/>
    </row>
    <row r="61" spans="1:4" x14ac:dyDescent="0.25">
      <c r="A61" s="13"/>
      <c r="B61" s="11"/>
      <c r="C61" s="11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3"/>
      <c r="C64" s="12"/>
      <c r="D6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15.75" x14ac:dyDescent="0.25">
      <c r="A1" s="31"/>
      <c r="B1" s="69" t="s">
        <v>58</v>
      </c>
      <c r="C1" s="69"/>
      <c r="D1" s="69"/>
    </row>
    <row r="2" spans="1:5" ht="15.75" x14ac:dyDescent="0.25">
      <c r="A2" s="31"/>
      <c r="B2" s="2" t="s">
        <v>39</v>
      </c>
      <c r="C2" s="31"/>
      <c r="D2" s="31"/>
    </row>
    <row r="3" spans="1:5" ht="15.75" x14ac:dyDescent="0.25">
      <c r="A3" s="31"/>
      <c r="B3" s="69" t="s">
        <v>34</v>
      </c>
      <c r="C3" s="69"/>
      <c r="D3" s="69"/>
    </row>
    <row r="4" spans="1:5" ht="26.25" x14ac:dyDescent="0.25">
      <c r="A4" s="9"/>
      <c r="B4" s="8" t="s">
        <v>0</v>
      </c>
      <c r="C4" s="7" t="s">
        <v>1</v>
      </c>
      <c r="D4" s="8" t="s">
        <v>26</v>
      </c>
    </row>
    <row r="5" spans="1:5" x14ac:dyDescent="0.25">
      <c r="A5" s="7"/>
      <c r="B5" s="3" t="s">
        <v>2</v>
      </c>
      <c r="C5" s="7"/>
      <c r="D5" s="7"/>
    </row>
    <row r="6" spans="1:5" ht="30" x14ac:dyDescent="0.25">
      <c r="A6" s="7">
        <v>1</v>
      </c>
      <c r="B6" s="11" t="s">
        <v>60</v>
      </c>
      <c r="C6" s="66">
        <v>2741.8</v>
      </c>
      <c r="D6" s="3">
        <f>C6</f>
        <v>2741.8</v>
      </c>
    </row>
    <row r="7" spans="1:5" x14ac:dyDescent="0.25">
      <c r="A7" s="7"/>
      <c r="B7" s="3" t="s">
        <v>15</v>
      </c>
      <c r="C7" s="36"/>
      <c r="D7" s="9"/>
    </row>
    <row r="8" spans="1:5" x14ac:dyDescent="0.25">
      <c r="A8" s="7">
        <v>1</v>
      </c>
      <c r="B8" s="11" t="s">
        <v>96</v>
      </c>
      <c r="C8" s="36">
        <v>1599.2</v>
      </c>
      <c r="D8" s="9"/>
    </row>
    <row r="9" spans="1:5" ht="30" x14ac:dyDescent="0.25">
      <c r="A9" s="7">
        <v>2</v>
      </c>
      <c r="B9" s="11" t="s">
        <v>97</v>
      </c>
      <c r="C9" s="36">
        <v>2629.12</v>
      </c>
      <c r="D9" s="9"/>
    </row>
    <row r="10" spans="1:5" x14ac:dyDescent="0.25">
      <c r="A10" s="11">
        <v>3</v>
      </c>
      <c r="B10" s="11" t="s">
        <v>98</v>
      </c>
      <c r="C10" s="11">
        <v>1448.52</v>
      </c>
      <c r="D10" s="3"/>
    </row>
    <row r="11" spans="1:5" x14ac:dyDescent="0.25">
      <c r="A11" s="7"/>
      <c r="B11" s="3" t="s">
        <v>95</v>
      </c>
      <c r="C11" s="3">
        <f>SUM(C8:C10)</f>
        <v>5676.84</v>
      </c>
      <c r="D11" s="3">
        <f>C11+D6</f>
        <v>8418.64</v>
      </c>
      <c r="E11" s="5"/>
    </row>
    <row r="12" spans="1:5" x14ac:dyDescent="0.25">
      <c r="A12" s="7"/>
      <c r="B12" s="11"/>
      <c r="C12" s="11"/>
      <c r="D12" s="3"/>
      <c r="E12" s="5"/>
    </row>
    <row r="13" spans="1:5" x14ac:dyDescent="0.25">
      <c r="A13" s="11"/>
      <c r="B13" s="3"/>
      <c r="C13" s="11"/>
      <c r="D13" s="3"/>
      <c r="E13" s="5"/>
    </row>
    <row r="14" spans="1:5" x14ac:dyDescent="0.25">
      <c r="A14" s="11"/>
      <c r="B14" s="11"/>
      <c r="C14" s="11"/>
      <c r="D14" s="3"/>
      <c r="E14" s="5"/>
    </row>
    <row r="15" spans="1:5" x14ac:dyDescent="0.25">
      <c r="A15" s="11"/>
      <c r="B15" s="3"/>
      <c r="C15" s="11"/>
      <c r="D15" s="3"/>
      <c r="E15" s="5"/>
    </row>
    <row r="16" spans="1:5" x14ac:dyDescent="0.25">
      <c r="A16" s="11"/>
      <c r="B16" s="11"/>
      <c r="C16" s="11"/>
      <c r="D16" s="3"/>
      <c r="E16" s="5"/>
    </row>
    <row r="17" spans="1:5" x14ac:dyDescent="0.25">
      <c r="A17" s="11"/>
      <c r="B17" s="11"/>
      <c r="C17" s="11"/>
      <c r="D17" s="3"/>
      <c r="E17" s="5"/>
    </row>
    <row r="18" spans="1:5" x14ac:dyDescent="0.25">
      <c r="A18" s="11"/>
      <c r="B18" s="11"/>
      <c r="C18" s="11"/>
      <c r="D18" s="3"/>
      <c r="E18" s="5"/>
    </row>
    <row r="19" spans="1:5" x14ac:dyDescent="0.25">
      <c r="A19" s="11"/>
      <c r="B19" s="3"/>
      <c r="C19" s="3"/>
      <c r="D19" s="3"/>
    </row>
    <row r="20" spans="1:5" x14ac:dyDescent="0.25">
      <c r="A20" s="11"/>
      <c r="B20" s="11"/>
      <c r="C20" s="11"/>
      <c r="D20" s="3"/>
    </row>
    <row r="21" spans="1:5" x14ac:dyDescent="0.25">
      <c r="A21" s="11"/>
      <c r="B21" s="11"/>
      <c r="C21" s="11"/>
      <c r="D21" s="3"/>
    </row>
    <row r="22" spans="1:5" x14ac:dyDescent="0.25">
      <c r="A22" s="11"/>
      <c r="B22" s="11"/>
      <c r="C22" s="11"/>
      <c r="D22" s="3"/>
    </row>
    <row r="23" spans="1:5" x14ac:dyDescent="0.25">
      <c r="A23" s="11"/>
      <c r="B23" s="3"/>
      <c r="C23" s="11"/>
      <c r="D23" s="3"/>
    </row>
    <row r="24" spans="1:5" x14ac:dyDescent="0.25">
      <c r="A24" s="11"/>
      <c r="B24" s="11"/>
      <c r="C24" s="11"/>
      <c r="D24" s="3"/>
    </row>
    <row r="25" spans="1:5" x14ac:dyDescent="0.25">
      <c r="A25" s="11"/>
      <c r="B25" s="3"/>
      <c r="C25" s="11"/>
      <c r="D25" s="3"/>
    </row>
    <row r="26" spans="1:5" x14ac:dyDescent="0.25">
      <c r="A26" s="11"/>
      <c r="B26" s="11"/>
      <c r="C26" s="11"/>
      <c r="D26" s="3"/>
    </row>
    <row r="27" spans="1:5" x14ac:dyDescent="0.25">
      <c r="A27" s="11"/>
      <c r="B27" s="11"/>
      <c r="C27" s="11"/>
      <c r="D27" s="3"/>
    </row>
    <row r="28" spans="1:5" x14ac:dyDescent="0.25">
      <c r="A28" s="11"/>
      <c r="B28" s="11"/>
      <c r="C28" s="11"/>
      <c r="D28" s="3"/>
    </row>
    <row r="29" spans="1:5" x14ac:dyDescent="0.25">
      <c r="A29" s="11"/>
      <c r="B29" s="11"/>
      <c r="C29" s="11"/>
      <c r="D29" s="3"/>
    </row>
    <row r="30" spans="1:5" x14ac:dyDescent="0.25">
      <c r="A30" s="13"/>
      <c r="B30" s="3"/>
      <c r="C30" s="13"/>
      <c r="D30" s="12"/>
    </row>
    <row r="31" spans="1:5" x14ac:dyDescent="0.25">
      <c r="A31" s="13"/>
      <c r="B31" s="11"/>
      <c r="C31" s="13"/>
      <c r="D31" s="13"/>
    </row>
    <row r="32" spans="1:5" x14ac:dyDescent="0.25">
      <c r="A32" s="13"/>
      <c r="B32" s="3"/>
      <c r="C32" s="13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2"/>
      <c r="D51" s="12"/>
    </row>
    <row r="52" spans="1:4" x14ac:dyDescent="0.25">
      <c r="A52" s="13"/>
      <c r="B52" s="3"/>
      <c r="C52" s="12"/>
      <c r="D52" s="12"/>
    </row>
    <row r="53" spans="1:4" x14ac:dyDescent="0.25">
      <c r="A53" s="13"/>
      <c r="B53" s="3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2"/>
    </row>
    <row r="58" spans="1:4" x14ac:dyDescent="0.25">
      <c r="A58" s="13"/>
      <c r="B58" s="11"/>
      <c r="C58" s="12"/>
      <c r="D58" s="12"/>
    </row>
    <row r="59" spans="1:4" x14ac:dyDescent="0.25">
      <c r="A59" s="13"/>
      <c r="B59" s="3"/>
      <c r="C59" s="13"/>
      <c r="D59" s="12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3"/>
      <c r="C61" s="13"/>
      <c r="D61" s="13"/>
    </row>
    <row r="62" spans="1:4" x14ac:dyDescent="0.25">
      <c r="A62" s="13"/>
      <c r="B62" s="11"/>
      <c r="C62" s="12"/>
      <c r="D62" s="12"/>
    </row>
    <row r="63" spans="1:4" x14ac:dyDescent="0.25">
      <c r="B63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7" sqref="D1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9" t="s">
        <v>58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39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35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43">
        <v>1</v>
      </c>
      <c r="B6" s="11" t="s">
        <v>63</v>
      </c>
      <c r="C6" s="59">
        <v>44050.1</v>
      </c>
      <c r="D6" s="63">
        <f>C6</f>
        <v>44050.1</v>
      </c>
    </row>
    <row r="7" spans="1:8" x14ac:dyDescent="0.25">
      <c r="A7" s="44"/>
      <c r="B7" s="4" t="s">
        <v>3</v>
      </c>
      <c r="C7" s="47"/>
      <c r="D7" s="12"/>
    </row>
    <row r="8" spans="1:8" x14ac:dyDescent="0.25">
      <c r="A8" s="44">
        <v>1</v>
      </c>
      <c r="B8" s="11" t="s">
        <v>68</v>
      </c>
      <c r="C8" s="47">
        <v>7396</v>
      </c>
      <c r="D8" s="60">
        <f>C8+D6</f>
        <v>51446.1</v>
      </c>
    </row>
    <row r="9" spans="1:8" x14ac:dyDescent="0.25">
      <c r="A9" s="44"/>
      <c r="B9" s="3" t="s">
        <v>7</v>
      </c>
      <c r="C9" s="47"/>
      <c r="D9" s="40"/>
    </row>
    <row r="10" spans="1:8" x14ac:dyDescent="0.25">
      <c r="A10" s="44">
        <v>1</v>
      </c>
      <c r="B10" s="35" t="s">
        <v>72</v>
      </c>
      <c r="C10" s="61">
        <v>3200</v>
      </c>
      <c r="D10" s="61">
        <f>C10+D8</f>
        <v>54646.1</v>
      </c>
    </row>
    <row r="11" spans="1:8" x14ac:dyDescent="0.25">
      <c r="A11" s="45"/>
      <c r="B11" s="21" t="s">
        <v>11</v>
      </c>
      <c r="C11" s="15"/>
      <c r="D11" s="41"/>
    </row>
    <row r="12" spans="1:8" x14ac:dyDescent="0.25">
      <c r="A12" s="52">
        <v>1</v>
      </c>
      <c r="B12" s="51" t="s">
        <v>84</v>
      </c>
      <c r="C12" s="51">
        <v>1270</v>
      </c>
      <c r="D12" s="57">
        <f>C12+D10</f>
        <v>55916.1</v>
      </c>
    </row>
    <row r="13" spans="1:8" x14ac:dyDescent="0.25">
      <c r="A13" s="44"/>
      <c r="B13" s="12" t="s">
        <v>14</v>
      </c>
      <c r="C13" s="13"/>
      <c r="D13" s="12"/>
    </row>
    <row r="14" spans="1:8" ht="30" x14ac:dyDescent="0.25">
      <c r="A14" s="13">
        <v>1</v>
      </c>
      <c r="B14" s="11" t="s">
        <v>93</v>
      </c>
      <c r="C14" s="13">
        <v>18555</v>
      </c>
      <c r="D14" s="61"/>
    </row>
    <row r="15" spans="1:8" ht="30" x14ac:dyDescent="0.25">
      <c r="A15" s="13">
        <v>2</v>
      </c>
      <c r="B15" s="11" t="s">
        <v>92</v>
      </c>
      <c r="C15" s="13">
        <v>4200</v>
      </c>
      <c r="D15" s="12"/>
    </row>
    <row r="16" spans="1:8" x14ac:dyDescent="0.25">
      <c r="A16" s="13"/>
      <c r="B16" s="12" t="s">
        <v>91</v>
      </c>
      <c r="C16" s="12">
        <f>SUM(C14:C15)</f>
        <v>22755</v>
      </c>
      <c r="D16" s="61">
        <f>C16+D12</f>
        <v>78671.100000000006</v>
      </c>
    </row>
    <row r="17" spans="1:4" x14ac:dyDescent="0.25">
      <c r="A17" s="13"/>
      <c r="B17" s="35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7" sqref="B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9" t="s">
        <v>58</v>
      </c>
      <c r="C1" s="69"/>
      <c r="D1" s="69"/>
    </row>
    <row r="2" spans="1:4" ht="15.75" x14ac:dyDescent="0.25">
      <c r="A2" s="1"/>
      <c r="B2" s="70" t="s">
        <v>39</v>
      </c>
      <c r="C2" s="70"/>
      <c r="D2" s="70"/>
    </row>
    <row r="3" spans="1:4" ht="15.75" x14ac:dyDescent="0.25">
      <c r="A3" s="1"/>
      <c r="B3" s="69" t="s">
        <v>37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11"/>
      <c r="C7" s="36"/>
      <c r="D7" s="9"/>
    </row>
    <row r="8" spans="1:4" x14ac:dyDescent="0.25">
      <c r="A8" s="9"/>
      <c r="B8" s="11"/>
      <c r="C8" s="36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9" t="s">
        <v>61</v>
      </c>
      <c r="C1" s="69"/>
      <c r="D1" s="69"/>
      <c r="E1" s="6"/>
      <c r="F1" s="6"/>
      <c r="G1" s="6"/>
      <c r="H1" s="6"/>
    </row>
    <row r="2" spans="1:8" ht="15.75" x14ac:dyDescent="0.25">
      <c r="A2" s="1"/>
      <c r="B2" s="70" t="s">
        <v>39</v>
      </c>
      <c r="C2" s="70"/>
      <c r="D2" s="70"/>
      <c r="E2" s="1"/>
      <c r="F2" s="1"/>
      <c r="G2" s="1"/>
      <c r="H2" s="1"/>
    </row>
    <row r="3" spans="1:8" ht="15.75" x14ac:dyDescent="0.25">
      <c r="A3" s="1"/>
      <c r="B3" s="69" t="s">
        <v>36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9"/>
      <c r="B5" s="54" t="s">
        <v>2</v>
      </c>
      <c r="C5" s="55"/>
      <c r="D5" s="49"/>
      <c r="E5" s="1"/>
      <c r="F5" s="1"/>
      <c r="G5" s="1"/>
      <c r="H5" s="1"/>
    </row>
    <row r="6" spans="1:8" s="1" customFormat="1" ht="30" x14ac:dyDescent="0.25">
      <c r="A6" s="51">
        <v>1</v>
      </c>
      <c r="B6" s="51" t="s">
        <v>62</v>
      </c>
      <c r="C6" s="51">
        <v>10319.799999999999</v>
      </c>
      <c r="D6" s="50">
        <f>C6</f>
        <v>10319.799999999999</v>
      </c>
    </row>
    <row r="7" spans="1:8" s="1" customFormat="1" x14ac:dyDescent="0.25">
      <c r="A7" s="51"/>
      <c r="B7" s="50" t="s">
        <v>11</v>
      </c>
      <c r="C7" s="51"/>
      <c r="D7" s="56"/>
    </row>
    <row r="8" spans="1:8" s="5" customFormat="1" ht="30" x14ac:dyDescent="0.25">
      <c r="A8" s="52">
        <v>1</v>
      </c>
      <c r="B8" s="51" t="s">
        <v>83</v>
      </c>
      <c r="C8" s="52">
        <v>17331</v>
      </c>
      <c r="D8" s="57">
        <f>C8+D6</f>
        <v>27650.799999999999</v>
      </c>
    </row>
    <row r="9" spans="1:8" x14ac:dyDescent="0.25">
      <c r="A9" s="52"/>
      <c r="B9" s="50" t="s">
        <v>15</v>
      </c>
      <c r="C9" s="52"/>
      <c r="D9" s="57"/>
    </row>
    <row r="10" spans="1:8" x14ac:dyDescent="0.25">
      <c r="A10" s="52">
        <v>1</v>
      </c>
      <c r="B10" s="51" t="s">
        <v>99</v>
      </c>
      <c r="C10" s="52">
        <v>13136.2</v>
      </c>
      <c r="D10" s="57">
        <f>C10+D8</f>
        <v>40787</v>
      </c>
    </row>
    <row r="11" spans="1:8" s="5" customFormat="1" x14ac:dyDescent="0.25">
      <c r="A11" s="52"/>
      <c r="B11" s="50"/>
      <c r="C11" s="53"/>
      <c r="D11" s="57"/>
    </row>
    <row r="12" spans="1:8" x14ac:dyDescent="0.25">
      <c r="A12" s="52"/>
      <c r="B12" s="50"/>
      <c r="C12" s="53"/>
      <c r="D12" s="57"/>
    </row>
    <row r="13" spans="1:8" x14ac:dyDescent="0.25">
      <c r="A13" s="53"/>
      <c r="B13" s="50"/>
      <c r="C13" s="53"/>
      <c r="D13" s="57"/>
    </row>
    <row r="14" spans="1:8" x14ac:dyDescent="0.25">
      <c r="A14" s="52"/>
      <c r="B14" s="62"/>
      <c r="C14" s="52"/>
      <c r="D14" s="57"/>
    </row>
    <row r="15" spans="1:8" x14ac:dyDescent="0.25">
      <c r="A15" s="52"/>
      <c r="B15" s="51"/>
      <c r="C15" s="52"/>
      <c r="D15" s="52"/>
    </row>
    <row r="16" spans="1:8" x14ac:dyDescent="0.25">
      <c r="A16" s="52"/>
      <c r="B16" s="50"/>
      <c r="C16" s="53"/>
      <c r="D16" s="57"/>
    </row>
    <row r="17" spans="1:4" x14ac:dyDescent="0.25">
      <c r="A17" s="52"/>
      <c r="B17" s="50"/>
      <c r="C17" s="52"/>
      <c r="D17" s="52"/>
    </row>
    <row r="18" spans="1:4" x14ac:dyDescent="0.25">
      <c r="A18" s="52"/>
      <c r="B18" s="51"/>
      <c r="C18" s="52"/>
      <c r="D18" s="52"/>
    </row>
    <row r="19" spans="1:4" x14ac:dyDescent="0.25">
      <c r="A19" s="52"/>
      <c r="B19" s="50"/>
      <c r="C19" s="53"/>
      <c r="D19" s="53"/>
    </row>
    <row r="20" spans="1:4" x14ac:dyDescent="0.25">
      <c r="A20" s="52"/>
      <c r="B20" s="50"/>
      <c r="C20" s="53"/>
      <c r="D20" s="53"/>
    </row>
    <row r="21" spans="1:4" x14ac:dyDescent="0.25">
      <c r="A21" s="52"/>
      <c r="B21" s="51"/>
      <c r="C21" s="52"/>
      <c r="D21" s="52"/>
    </row>
    <row r="22" spans="1:4" x14ac:dyDescent="0.25">
      <c r="A22" s="52"/>
      <c r="B22" s="51"/>
      <c r="C22" s="52"/>
      <c r="D22" s="52"/>
    </row>
    <row r="23" spans="1:4" x14ac:dyDescent="0.25">
      <c r="A23" s="52"/>
      <c r="B23" s="50"/>
      <c r="C23" s="53"/>
      <c r="D23" s="53"/>
    </row>
    <row r="24" spans="1:4" x14ac:dyDescent="0.25">
      <c r="A24" s="52"/>
      <c r="B24" s="50"/>
      <c r="C24" s="52"/>
      <c r="D24" s="52"/>
    </row>
    <row r="25" spans="1:4" x14ac:dyDescent="0.25">
      <c r="A25" s="52"/>
      <c r="B25" s="51"/>
      <c r="C25" s="52"/>
      <c r="D25" s="52"/>
    </row>
    <row r="26" spans="1:4" x14ac:dyDescent="0.25">
      <c r="A26" s="52"/>
      <c r="B26" s="50"/>
      <c r="C26" s="53"/>
      <c r="D26" s="53"/>
    </row>
    <row r="27" spans="1:4" x14ac:dyDescent="0.25">
      <c r="A27" s="52"/>
      <c r="B27" s="50"/>
      <c r="C27" s="52"/>
      <c r="D27" s="52"/>
    </row>
    <row r="28" spans="1:4" x14ac:dyDescent="0.25">
      <c r="A28" s="52"/>
      <c r="B28" s="51"/>
      <c r="C28" s="52"/>
      <c r="D28" s="52"/>
    </row>
    <row r="29" spans="1:4" x14ac:dyDescent="0.25">
      <c r="A29" s="52"/>
      <c r="B29" s="50"/>
      <c r="C29" s="53"/>
      <c r="D29" s="53"/>
    </row>
    <row r="30" spans="1:4" x14ac:dyDescent="0.25">
      <c r="A30" s="52"/>
      <c r="B30" s="50"/>
      <c r="C30" s="52"/>
      <c r="D30" s="52"/>
    </row>
    <row r="31" spans="1:4" x14ac:dyDescent="0.25">
      <c r="A31" s="52"/>
      <c r="B31" s="51"/>
      <c r="C31" s="52"/>
      <c r="D31" s="53"/>
    </row>
    <row r="32" spans="1:4" x14ac:dyDescent="0.25">
      <c r="A32" s="52"/>
      <c r="B32" s="50"/>
      <c r="C32" s="53"/>
      <c r="D32" s="53"/>
    </row>
    <row r="33" spans="1:4" x14ac:dyDescent="0.25">
      <c r="A33" s="52"/>
      <c r="B33" s="51"/>
      <c r="C33" s="52"/>
      <c r="D33" s="52"/>
    </row>
    <row r="34" spans="1:4" x14ac:dyDescent="0.25">
      <c r="A34" s="52"/>
      <c r="B34" s="50"/>
      <c r="C34" s="53"/>
      <c r="D34" s="53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  <row r="39" spans="1:4" x14ac:dyDescent="0.25">
      <c r="A39" s="58"/>
      <c r="B39" s="58"/>
      <c r="C39" s="58"/>
      <c r="D39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.71093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51002.67</v>
      </c>
      <c r="C4" s="24">
        <f t="shared" ref="C4:M4" si="0">C5+C6+C7</f>
        <v>38878.67</v>
      </c>
      <c r="D4" s="24">
        <f t="shared" si="0"/>
        <v>38878.67</v>
      </c>
      <c r="E4" s="24">
        <f t="shared" si="0"/>
        <v>38878.67</v>
      </c>
      <c r="F4" s="24">
        <f t="shared" si="0"/>
        <v>38878.67</v>
      </c>
      <c r="G4" s="24">
        <f t="shared" si="0"/>
        <v>38878.67</v>
      </c>
      <c r="H4" s="24">
        <f t="shared" si="0"/>
        <v>42753.62</v>
      </c>
      <c r="I4" s="24">
        <f t="shared" si="0"/>
        <v>42753.62</v>
      </c>
      <c r="J4" s="24">
        <f t="shared" si="0"/>
        <v>42753.62</v>
      </c>
      <c r="K4" s="24">
        <f t="shared" si="0"/>
        <v>42753.62</v>
      </c>
      <c r="L4" s="24">
        <f t="shared" si="0"/>
        <v>42753.62</v>
      </c>
      <c r="M4" s="24">
        <f t="shared" si="0"/>
        <v>42753.62</v>
      </c>
      <c r="N4" s="24">
        <f>N5+N6+N7</f>
        <v>501917.74000000005</v>
      </c>
    </row>
    <row r="5" spans="1:14" ht="39" customHeight="1" x14ac:dyDescent="0.35">
      <c r="A5" s="28" t="s">
        <v>17</v>
      </c>
      <c r="B5" s="25">
        <v>28932.959999999999</v>
      </c>
      <c r="C5" s="25">
        <v>28932.959999999999</v>
      </c>
      <c r="D5" s="25">
        <v>28932.959999999999</v>
      </c>
      <c r="E5" s="25">
        <v>28932.959999999999</v>
      </c>
      <c r="F5" s="25">
        <v>28932.959999999999</v>
      </c>
      <c r="G5" s="25">
        <v>28932.959999999999</v>
      </c>
      <c r="H5" s="25">
        <v>31817.65</v>
      </c>
      <c r="I5" s="25">
        <v>31817.65</v>
      </c>
      <c r="J5" s="25">
        <v>31817.65</v>
      </c>
      <c r="K5" s="25">
        <v>31817.65</v>
      </c>
      <c r="L5" s="25">
        <v>31817.65</v>
      </c>
      <c r="M5" s="25">
        <v>31817.65</v>
      </c>
      <c r="N5" s="25">
        <f>SUM(B5:M5)</f>
        <v>364503.66000000003</v>
      </c>
    </row>
    <row r="6" spans="1:14" ht="44.25" customHeight="1" x14ac:dyDescent="0.35">
      <c r="A6" s="28" t="s">
        <v>40</v>
      </c>
      <c r="B6" s="25">
        <v>9945.7099999999991</v>
      </c>
      <c r="C6" s="25">
        <v>9945.7099999999991</v>
      </c>
      <c r="D6" s="25">
        <v>9945.7099999999991</v>
      </c>
      <c r="E6" s="25">
        <v>9945.7099999999991</v>
      </c>
      <c r="F6" s="25">
        <v>9945.7099999999991</v>
      </c>
      <c r="G6" s="25">
        <v>9945.7099999999991</v>
      </c>
      <c r="H6" s="25">
        <v>10935.97</v>
      </c>
      <c r="I6" s="25">
        <v>10935.97</v>
      </c>
      <c r="J6" s="25">
        <v>10935.97</v>
      </c>
      <c r="K6" s="25">
        <v>10935.97</v>
      </c>
      <c r="L6" s="25">
        <v>10935.97</v>
      </c>
      <c r="M6" s="25">
        <v>10935.97</v>
      </c>
      <c r="N6" s="25">
        <f>SUM(B6:M6)</f>
        <v>125290.08</v>
      </c>
    </row>
    <row r="7" spans="1:14" ht="44.25" customHeight="1" x14ac:dyDescent="0.35">
      <c r="A7" s="28" t="s">
        <v>32</v>
      </c>
      <c r="B7" s="25">
        <v>12124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12124</v>
      </c>
    </row>
    <row r="8" spans="1:14" ht="36" customHeight="1" x14ac:dyDescent="0.35">
      <c r="A8" s="29" t="s">
        <v>18</v>
      </c>
      <c r="B8" s="24">
        <f>B9+B10+B11+B12+B13</f>
        <v>44339.77</v>
      </c>
      <c r="C8" s="24">
        <f>C9+C10+C11+C12+C13</f>
        <v>36783.619999999995</v>
      </c>
      <c r="D8" s="24">
        <f t="shared" ref="D8:M8" si="1">D9+D10+D11+D12+D13</f>
        <v>40152.909999999996</v>
      </c>
      <c r="E8" s="24">
        <f t="shared" si="1"/>
        <v>38773.879999999997</v>
      </c>
      <c r="F8" s="24">
        <f t="shared" si="1"/>
        <v>35596.089999999997</v>
      </c>
      <c r="G8" s="24">
        <f t="shared" si="1"/>
        <v>49190.1</v>
      </c>
      <c r="H8" s="24">
        <f t="shared" si="1"/>
        <v>37575.379999999997</v>
      </c>
      <c r="I8" s="24">
        <f t="shared" si="1"/>
        <v>38778.67</v>
      </c>
      <c r="J8" s="24">
        <f t="shared" si="1"/>
        <v>40653.64</v>
      </c>
      <c r="K8" s="24">
        <f t="shared" si="1"/>
        <v>40243.47</v>
      </c>
      <c r="L8" s="24">
        <f t="shared" si="1"/>
        <v>36982.969999999994</v>
      </c>
      <c r="M8" s="24">
        <f t="shared" si="1"/>
        <v>59761.57</v>
      </c>
      <c r="N8" s="24">
        <f t="shared" ref="N8:N23" si="2">SUM(B8:M8)</f>
        <v>498832.07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3336.92</v>
      </c>
      <c r="E9" s="25">
        <v>3555.42</v>
      </c>
      <c r="F9" s="25">
        <v>2158.92</v>
      </c>
      <c r="G9" s="25">
        <v>3708.42</v>
      </c>
      <c r="H9" s="25">
        <v>2158.92</v>
      </c>
      <c r="I9" s="25">
        <v>2158.92</v>
      </c>
      <c r="J9" s="25">
        <v>2158.92</v>
      </c>
      <c r="K9" s="25">
        <v>2158.92</v>
      </c>
      <c r="L9" s="25">
        <v>3343.92</v>
      </c>
      <c r="M9" s="25">
        <v>4451.92</v>
      </c>
      <c r="N9" s="24">
        <f t="shared" si="2"/>
        <v>33509.039999999994</v>
      </c>
    </row>
    <row r="10" spans="1:14" ht="45.75" customHeight="1" x14ac:dyDescent="0.35">
      <c r="A10" s="28" t="s">
        <v>20</v>
      </c>
      <c r="B10" s="26">
        <v>8087.82</v>
      </c>
      <c r="C10" s="25">
        <v>5616</v>
      </c>
      <c r="D10" s="25">
        <v>6216</v>
      </c>
      <c r="E10" s="25">
        <v>5616</v>
      </c>
      <c r="F10" s="25">
        <v>5616</v>
      </c>
      <c r="G10" s="25">
        <v>17066.75</v>
      </c>
      <c r="H10" s="25">
        <v>6004</v>
      </c>
      <c r="I10" s="25">
        <v>5616</v>
      </c>
      <c r="J10" s="25">
        <v>7502.84</v>
      </c>
      <c r="K10" s="25">
        <v>7092.67</v>
      </c>
      <c r="L10" s="25">
        <v>5616</v>
      </c>
      <c r="M10" s="25">
        <v>5616</v>
      </c>
      <c r="N10" s="24">
        <f t="shared" si="2"/>
        <v>85666.08</v>
      </c>
    </row>
    <row r="11" spans="1:14" ht="45.75" customHeight="1" x14ac:dyDescent="0.35">
      <c r="A11" s="37" t="s">
        <v>30</v>
      </c>
      <c r="B11" s="26">
        <v>2741.8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>
        <v>5676.84</v>
      </c>
      <c r="N11" s="24">
        <f t="shared" si="2"/>
        <v>8418.64</v>
      </c>
    </row>
    <row r="12" spans="1:14" ht="45.75" customHeight="1" x14ac:dyDescent="0.35">
      <c r="A12" s="37" t="s">
        <v>38</v>
      </c>
      <c r="B12" s="26">
        <f>25446.1+1155</f>
        <v>26601.1</v>
      </c>
      <c r="C12" s="26">
        <v>25446.1</v>
      </c>
      <c r="D12" s="25">
        <v>25446.1</v>
      </c>
      <c r="E12" s="25">
        <v>25446.1</v>
      </c>
      <c r="F12" s="25">
        <v>25446.1</v>
      </c>
      <c r="G12" s="25">
        <v>25446.1</v>
      </c>
      <c r="H12" s="25">
        <v>25446.1</v>
      </c>
      <c r="I12" s="25">
        <v>25446.1</v>
      </c>
      <c r="J12" s="25">
        <v>25446.1</v>
      </c>
      <c r="K12" s="25">
        <v>25446.1</v>
      </c>
      <c r="L12" s="25">
        <v>25446.1</v>
      </c>
      <c r="M12" s="25">
        <v>40846.1</v>
      </c>
      <c r="N12" s="24">
        <f t="shared" si="2"/>
        <v>321908.2</v>
      </c>
    </row>
    <row r="13" spans="1:14" ht="21.75" customHeight="1" x14ac:dyDescent="0.35">
      <c r="A13" s="28" t="s">
        <v>21</v>
      </c>
      <c r="B13" s="25">
        <v>4750.13</v>
      </c>
      <c r="C13" s="25">
        <v>3562.6</v>
      </c>
      <c r="D13" s="25">
        <v>5153.8900000000003</v>
      </c>
      <c r="E13" s="25">
        <v>4156.3599999999997</v>
      </c>
      <c r="F13" s="25">
        <v>2375.0700000000002</v>
      </c>
      <c r="G13" s="25">
        <v>2968.83</v>
      </c>
      <c r="H13" s="24">
        <v>3966.36</v>
      </c>
      <c r="I13" s="25">
        <v>5557.65</v>
      </c>
      <c r="J13" s="25">
        <v>5545.78</v>
      </c>
      <c r="K13" s="25">
        <v>5545.78</v>
      </c>
      <c r="L13" s="25">
        <v>2576.9499999999998</v>
      </c>
      <c r="M13" s="25">
        <v>3170.71</v>
      </c>
      <c r="N13" s="25">
        <f t="shared" si="2"/>
        <v>49330.109999999993</v>
      </c>
    </row>
    <row r="14" spans="1:14" ht="23.25" customHeight="1" x14ac:dyDescent="0.35">
      <c r="A14" s="29" t="s">
        <v>22</v>
      </c>
      <c r="B14" s="24">
        <f>B15+B16+B17</f>
        <v>54369.899999999994</v>
      </c>
      <c r="C14" s="24">
        <f t="shared" ref="C14:M14" si="3">C15+C16+C17</f>
        <v>0</v>
      </c>
      <c r="D14" s="24">
        <f t="shared" si="3"/>
        <v>7396</v>
      </c>
      <c r="E14" s="24">
        <f t="shared" si="3"/>
        <v>3200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18601</v>
      </c>
      <c r="J14" s="24">
        <f t="shared" si="3"/>
        <v>0</v>
      </c>
      <c r="K14" s="24">
        <f t="shared" si="3"/>
        <v>0</v>
      </c>
      <c r="L14" s="24">
        <f t="shared" si="3"/>
        <v>22755</v>
      </c>
      <c r="M14" s="24">
        <f t="shared" si="3"/>
        <v>13136.2</v>
      </c>
      <c r="N14" s="24">
        <f>N15+N16+N17</f>
        <v>119458.1</v>
      </c>
    </row>
    <row r="15" spans="1:14" ht="42" customHeight="1" x14ac:dyDescent="0.35">
      <c r="A15" s="28" t="s">
        <v>23</v>
      </c>
      <c r="B15" s="25">
        <v>10319.799999999999</v>
      </c>
      <c r="C15" s="25"/>
      <c r="D15" s="25"/>
      <c r="E15" s="25"/>
      <c r="F15" s="25"/>
      <c r="G15" s="25"/>
      <c r="H15" s="25"/>
      <c r="I15" s="25">
        <v>17331</v>
      </c>
      <c r="J15" s="25"/>
      <c r="K15" s="25"/>
      <c r="L15" s="25"/>
      <c r="M15" s="25">
        <v>13136.2</v>
      </c>
      <c r="N15" s="25">
        <f t="shared" si="2"/>
        <v>40787</v>
      </c>
    </row>
    <row r="16" spans="1:14" ht="40.5" customHeight="1" x14ac:dyDescent="0.35">
      <c r="A16" s="28" t="s">
        <v>24</v>
      </c>
      <c r="B16" s="25">
        <v>44050.1</v>
      </c>
      <c r="C16" s="25"/>
      <c r="D16" s="25">
        <v>7396</v>
      </c>
      <c r="E16" s="25">
        <v>3200</v>
      </c>
      <c r="F16" s="25"/>
      <c r="G16" s="25"/>
      <c r="H16" s="25"/>
      <c r="I16" s="25">
        <v>1270</v>
      </c>
      <c r="J16" s="25"/>
      <c r="K16" s="25"/>
      <c r="L16" s="25">
        <f>4200+18555</f>
        <v>22755</v>
      </c>
      <c r="M16" s="25"/>
      <c r="N16" s="25">
        <f t="shared" si="2"/>
        <v>78671.100000000006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42" t="s">
        <v>42</v>
      </c>
      <c r="B18" s="25"/>
      <c r="C18" s="25"/>
      <c r="D18" s="25"/>
      <c r="E18" s="25">
        <v>3182</v>
      </c>
      <c r="F18" s="25">
        <v>950</v>
      </c>
      <c r="G18" s="25"/>
      <c r="H18" s="25">
        <v>5529</v>
      </c>
      <c r="I18" s="25"/>
      <c r="J18" s="25"/>
      <c r="K18" s="25"/>
      <c r="L18" s="25"/>
      <c r="M18" s="25"/>
      <c r="N18" s="25">
        <f>SUM(B18:M18)</f>
        <v>9661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38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46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46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46</v>
      </c>
      <c r="B22" s="25"/>
      <c r="C22" s="25"/>
      <c r="D22" s="25"/>
      <c r="E22" s="25"/>
      <c r="F22" s="25"/>
      <c r="G22" s="25"/>
      <c r="H22" s="25"/>
      <c r="I22" s="25"/>
      <c r="J22" s="46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48</v>
      </c>
      <c r="B23" s="24">
        <v>19159.919999999998</v>
      </c>
      <c r="C23" s="24">
        <v>19159.919999999998</v>
      </c>
      <c r="D23" s="24">
        <v>19159.919999999998</v>
      </c>
      <c r="E23" s="24">
        <v>19159.919999999998</v>
      </c>
      <c r="F23" s="24">
        <v>19159.919999999998</v>
      </c>
      <c r="G23" s="24">
        <v>19159.919999999998</v>
      </c>
      <c r="H23" s="24">
        <v>21097.439999999999</v>
      </c>
      <c r="I23" s="24">
        <v>21097.439999999999</v>
      </c>
      <c r="J23" s="38">
        <v>21097.439999999999</v>
      </c>
      <c r="K23" s="24">
        <v>21097.439999999999</v>
      </c>
      <c r="L23" s="24">
        <v>21097.439999999999</v>
      </c>
      <c r="M23" s="24">
        <v>21097.439999999999</v>
      </c>
      <c r="N23" s="24">
        <f t="shared" si="2"/>
        <v>241544.16</v>
      </c>
    </row>
    <row r="24" spans="1:14" ht="22.5" customHeight="1" x14ac:dyDescent="0.35">
      <c r="A24" s="29" t="s">
        <v>25</v>
      </c>
      <c r="B24" s="24">
        <f>B4+B8+B14+B23+B18+B19</f>
        <v>168872.26</v>
      </c>
      <c r="C24" s="24">
        <f t="shared" ref="C24:M24" si="6">C4+C8+C14+C23+C18+C19</f>
        <v>94822.209999999992</v>
      </c>
      <c r="D24" s="24">
        <f t="shared" si="6"/>
        <v>105587.49999999999</v>
      </c>
      <c r="E24" s="24">
        <f t="shared" si="6"/>
        <v>103194.46999999999</v>
      </c>
      <c r="F24" s="24">
        <f t="shared" si="6"/>
        <v>94584.68</v>
      </c>
      <c r="G24" s="24">
        <f t="shared" si="6"/>
        <v>107228.68999999999</v>
      </c>
      <c r="H24" s="24">
        <f t="shared" si="6"/>
        <v>106955.44</v>
      </c>
      <c r="I24" s="24">
        <f t="shared" si="6"/>
        <v>121230.73000000001</v>
      </c>
      <c r="J24" s="24">
        <f t="shared" si="6"/>
        <v>104504.70000000001</v>
      </c>
      <c r="K24" s="24">
        <f>K4+K8+K14+K23+K18+K19</f>
        <v>104094.53</v>
      </c>
      <c r="L24" s="24">
        <f t="shared" si="6"/>
        <v>123589.03</v>
      </c>
      <c r="M24" s="24">
        <f t="shared" si="6"/>
        <v>136748.82999999999</v>
      </c>
      <c r="N24" s="24">
        <f>N4+N8+N14+N23+N18+N19</f>
        <v>1371413.07</v>
      </c>
    </row>
    <row r="25" spans="1:14" ht="15.75" x14ac:dyDescent="0.25">
      <c r="A25" s="72" t="s">
        <v>50</v>
      </c>
      <c r="B25" s="72"/>
      <c r="C25" s="72"/>
      <c r="D25" s="30"/>
      <c r="E25" s="30"/>
      <c r="F25" s="30"/>
      <c r="G25" s="39"/>
      <c r="H25" s="30"/>
      <c r="I25" s="30"/>
      <c r="J25" s="30"/>
      <c r="K25" s="30"/>
      <c r="L25" s="73" t="s">
        <v>29</v>
      </c>
      <c r="M25" s="73"/>
      <c r="N25" s="7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2" t="s">
        <v>27</v>
      </c>
      <c r="B27" s="72"/>
      <c r="C27" s="72"/>
      <c r="D27" s="30"/>
      <c r="E27" s="30"/>
      <c r="F27" s="30"/>
      <c r="G27" s="30"/>
      <c r="H27" s="30"/>
      <c r="I27" s="30"/>
      <c r="J27" s="30"/>
      <c r="K27" s="30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D19" sqref="D19"/>
    </sheetView>
  </sheetViews>
  <sheetFormatPr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69" t="s">
        <v>53</v>
      </c>
      <c r="C1" s="69"/>
      <c r="D1" s="69"/>
    </row>
    <row r="2" spans="1:4" ht="15.75" x14ac:dyDescent="0.25">
      <c r="A2" s="1"/>
      <c r="B2" s="70" t="s">
        <v>39</v>
      </c>
      <c r="C2" s="70"/>
      <c r="D2" s="70"/>
    </row>
    <row r="3" spans="1:4" ht="15.75" x14ac:dyDescent="0.25">
      <c r="A3" s="1"/>
      <c r="B3" s="69" t="s">
        <v>41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ht="15.75" x14ac:dyDescent="0.25">
      <c r="A5" s="7"/>
      <c r="B5" s="64" t="s">
        <v>7</v>
      </c>
      <c r="C5" s="9"/>
      <c r="D5" s="7"/>
    </row>
    <row r="6" spans="1:4" ht="15.75" x14ac:dyDescent="0.25">
      <c r="A6" s="7">
        <v>1</v>
      </c>
      <c r="B6" s="65" t="s">
        <v>54</v>
      </c>
      <c r="C6" s="11">
        <v>1580</v>
      </c>
      <c r="D6" s="7">
        <f>C6</f>
        <v>1580</v>
      </c>
    </row>
    <row r="7" spans="1:4" x14ac:dyDescent="0.25">
      <c r="A7" s="11"/>
      <c r="B7" s="3" t="s">
        <v>8</v>
      </c>
      <c r="C7" s="3"/>
      <c r="D7" s="63"/>
    </row>
    <row r="8" spans="1:4" x14ac:dyDescent="0.25">
      <c r="A8" s="13">
        <v>1</v>
      </c>
      <c r="B8" t="s">
        <v>55</v>
      </c>
      <c r="C8" s="16">
        <v>2243.1999999999998</v>
      </c>
      <c r="D8" s="40">
        <f>C8+D6</f>
        <v>3823.2</v>
      </c>
    </row>
    <row r="9" spans="1:4" x14ac:dyDescent="0.25">
      <c r="A9" s="33"/>
      <c r="B9" s="34" t="s">
        <v>9</v>
      </c>
      <c r="C9" s="13"/>
      <c r="D9" s="12"/>
    </row>
    <row r="10" spans="1:4" x14ac:dyDescent="0.25">
      <c r="A10" s="14">
        <v>1</v>
      </c>
      <c r="B10" s="48" t="s">
        <v>56</v>
      </c>
      <c r="C10" s="15">
        <v>4475</v>
      </c>
      <c r="D10" s="41">
        <f>C10+D8</f>
        <v>8298.2000000000007</v>
      </c>
    </row>
    <row r="11" spans="1:4" x14ac:dyDescent="0.25">
      <c r="A11" s="13"/>
      <c r="B11" s="3" t="s">
        <v>12</v>
      </c>
      <c r="C11" s="12"/>
      <c r="D11" s="61"/>
    </row>
    <row r="12" spans="1:4" x14ac:dyDescent="0.25">
      <c r="A12" s="13">
        <v>1</v>
      </c>
      <c r="B12" s="11" t="s">
        <v>56</v>
      </c>
      <c r="C12" s="13">
        <v>2934.5</v>
      </c>
      <c r="D12" s="12">
        <f>C12+D10</f>
        <v>11232.7</v>
      </c>
    </row>
    <row r="13" spans="1:4" x14ac:dyDescent="0.25">
      <c r="A13" s="13"/>
      <c r="B13" s="12" t="s">
        <v>7</v>
      </c>
      <c r="C13" s="13"/>
      <c r="D13" s="12"/>
    </row>
    <row r="14" spans="1:4" x14ac:dyDescent="0.25">
      <c r="A14" s="13">
        <v>1</v>
      </c>
      <c r="B14" s="13" t="s">
        <v>71</v>
      </c>
      <c r="C14" s="13">
        <v>3182</v>
      </c>
      <c r="D14" s="12">
        <f>C14+D12</f>
        <v>14414.7</v>
      </c>
    </row>
    <row r="15" spans="1:4" x14ac:dyDescent="0.25">
      <c r="A15" s="13"/>
      <c r="B15" s="12" t="s">
        <v>8</v>
      </c>
      <c r="C15" s="13"/>
      <c r="D15" s="12"/>
    </row>
    <row r="16" spans="1:4" x14ac:dyDescent="0.25">
      <c r="A16" s="13">
        <v>1</v>
      </c>
      <c r="B16" s="35" t="s">
        <v>74</v>
      </c>
      <c r="C16" s="12">
        <v>950</v>
      </c>
      <c r="D16" s="61">
        <f>C16+D14</f>
        <v>15364.7</v>
      </c>
    </row>
    <row r="17" spans="1:4" x14ac:dyDescent="0.25">
      <c r="A17" s="13"/>
      <c r="B17" s="12" t="s">
        <v>10</v>
      </c>
      <c r="C17" s="13"/>
      <c r="D17" s="13"/>
    </row>
    <row r="18" spans="1:4" x14ac:dyDescent="0.25">
      <c r="A18" s="13">
        <v>1</v>
      </c>
      <c r="B18" s="13" t="s">
        <v>56</v>
      </c>
      <c r="C18" s="12">
        <v>5529</v>
      </c>
      <c r="D18" s="61">
        <f>C18+D16</f>
        <v>20893.7</v>
      </c>
    </row>
    <row r="19" spans="1:4" x14ac:dyDescent="0.25">
      <c r="A19" s="13"/>
      <c r="B19" s="12"/>
      <c r="C19" s="12"/>
      <c r="D19" s="13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2023-01-31T02:50:49Z</cp:lastPrinted>
  <dcterms:created xsi:type="dcterms:W3CDTF">2011-07-25T05:21:17Z</dcterms:created>
  <dcterms:modified xsi:type="dcterms:W3CDTF">2025-01-30T06:36:13Z</dcterms:modified>
</cp:coreProperties>
</file>