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77AFF8CC-9750-4368-8FFF-3BCA5248990E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22" i="3"/>
  <c r="M16" i="5"/>
  <c r="D14" i="6"/>
  <c r="D60" i="2"/>
  <c r="C60" i="2"/>
  <c r="C64" i="1"/>
  <c r="M9" i="5"/>
  <c r="D20" i="3"/>
  <c r="C20" i="3"/>
  <c r="D56" i="2"/>
  <c r="C56" i="2"/>
  <c r="C59" i="1"/>
  <c r="D16" i="3"/>
  <c r="D8" i="4"/>
  <c r="C8" i="4"/>
  <c r="D51" i="2"/>
  <c r="C51" i="2"/>
  <c r="C54" i="1"/>
  <c r="D12" i="9"/>
  <c r="D12" i="6"/>
  <c r="D46" i="2"/>
  <c r="C46" i="2"/>
  <c r="C50" i="1"/>
  <c r="D40" i="2"/>
  <c r="C40" i="2"/>
  <c r="C45" i="1"/>
  <c r="C41" i="1"/>
  <c r="H9" i="5"/>
  <c r="D14" i="3"/>
  <c r="D10" i="9"/>
  <c r="D35" i="2"/>
  <c r="C35" i="2"/>
  <c r="H14" i="5"/>
  <c r="C30" i="2"/>
  <c r="C35" i="1"/>
  <c r="C12" i="3" l="1"/>
  <c r="D6" i="9"/>
  <c r="D8" i="9" s="1"/>
  <c r="C10" i="6"/>
  <c r="C26" i="2"/>
  <c r="C26" i="1"/>
  <c r="D6" i="6"/>
  <c r="D10" i="6" s="1"/>
  <c r="C22" i="2"/>
  <c r="D22" i="2" s="1"/>
  <c r="D26" i="2" s="1"/>
  <c r="D30" i="2" s="1"/>
  <c r="C21" i="1"/>
  <c r="C17" i="1"/>
  <c r="D6" i="7"/>
  <c r="C13" i="2"/>
  <c r="C13" i="1"/>
  <c r="D6" i="3"/>
  <c r="D8" i="3" s="1"/>
  <c r="D10" i="3" s="1"/>
  <c r="C9" i="1"/>
  <c r="D9" i="1" s="1"/>
  <c r="D13" i="1" s="1"/>
  <c r="D12" i="3" l="1"/>
  <c r="D17" i="1"/>
  <c r="D21" i="1" s="1"/>
  <c r="D26" i="1" s="1"/>
  <c r="D35" i="1" s="1"/>
  <c r="D41" i="1" s="1"/>
  <c r="D45" i="1" s="1"/>
  <c r="D50" i="1" s="1"/>
  <c r="D54" i="1" s="1"/>
  <c r="D59" i="1" s="1"/>
  <c r="D64" i="1" s="1"/>
  <c r="C9" i="2"/>
  <c r="D9" i="2" s="1"/>
  <c r="D13" i="2" s="1"/>
  <c r="N13" i="5" l="1"/>
  <c r="M4" i="5" l="1"/>
  <c r="L4" i="5"/>
  <c r="K4" i="5"/>
  <c r="J4" i="5"/>
  <c r="I4" i="5"/>
  <c r="H4" i="5"/>
  <c r="G4" i="5"/>
  <c r="F4" i="5"/>
  <c r="E4" i="5"/>
  <c r="D4" i="5"/>
  <c r="C4" i="5"/>
  <c r="B4" i="5"/>
  <c r="B14" i="5"/>
  <c r="E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G14" i="5"/>
  <c r="F14" i="5"/>
  <c r="D14" i="5"/>
  <c r="C14" i="5"/>
  <c r="H24" i="5" l="1"/>
  <c r="K24" i="5"/>
  <c r="D24" i="5"/>
  <c r="E24" i="5"/>
  <c r="I24" i="5"/>
  <c r="M24" i="5"/>
  <c r="L24" i="5"/>
  <c r="G24" i="5"/>
  <c r="B24" i="5"/>
  <c r="F24" i="5"/>
  <c r="J24" i="5"/>
  <c r="C24" i="5"/>
  <c r="N19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<sst xmlns="http://schemas.openxmlformats.org/spreadsheetml/2006/main" count="240" uniqueCount="109">
  <si>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</si>
  <si>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</si>
  <si>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</si>
  <si>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</si>
  <si>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</si>
  <si>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</si>
  <si>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</si>
  <si>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</si>
  <si>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</si>
  <si>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</si>
  <si>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</si>
  <si>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</si>
  <si>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</si>
  <si>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</si>
  <si>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</si>
  <si>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</si>
  <si>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</si>
  <si>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</si>
  <si>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</si>
  <si>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</si>
  <si>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</si>
  <si>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</si>
  <si>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</si>
  <si>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</si>
  <si>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</si>
  <si>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</si>
  <si>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</si>
  <si>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</si>
  <si>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</si>
  <si>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</si>
  <si>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</si>
  <si>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</si>
  <si>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</si>
  <si>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</si>
  <si>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</si>
  <si>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</si>
  <si>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</si>
  <si>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</si>
  <si>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</si>
  <si>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</si>
  <si>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</si>
  <si>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</si>
  <si>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</si>
  <si>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</si>
  <si>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</si>
  <si>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</si>
  <si>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</si>
  <si>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Сосновая,10</t>
  </si>
  <si>
    <t>Техническое обслуживание и снятие показаний общедомового теплосчетчика</t>
  </si>
  <si>
    <t>Директор ООО УК "Крокус"</t>
  </si>
  <si>
    <t>Техническое обслуживание системы видеонаблюдения</t>
  </si>
  <si>
    <t>Техническое обслуживание домофона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</si>
  <si>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</si>
  <si>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</si>
  <si>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Замена доводчика входной двери Подъезд №2</t>
  </si>
  <si>
    <t>Лицевой счет. Сводный расчет  2024г</t>
  </si>
  <si>
    <t>Лицевой счёт  2024г</t>
  </si>
  <si>
    <t>Лицевой счёт 2024г</t>
  </si>
  <si>
    <t>Замена шарового крана на стояке ХВС Квартира №87</t>
  </si>
  <si>
    <t>Очистка вытяжки выходов на крышу от наледи и льда</t>
  </si>
  <si>
    <t>Частичный ремонт подъезда №3 согласно смете</t>
  </si>
  <si>
    <t>Итого за февраль</t>
  </si>
  <si>
    <t>Замена прожектора Подъезд №1,2</t>
  </si>
  <si>
    <t>Итого за март</t>
  </si>
  <si>
    <t>Обшив вентиляционного короба, участка стены квартира №38</t>
  </si>
  <si>
    <t>Итого за апрель</t>
  </si>
  <si>
    <t>Замазка шва на потолке квартира №116</t>
  </si>
  <si>
    <t>Замена светильника в кармене около квартиры №42</t>
  </si>
  <si>
    <t>Демонтаж общедомовых приборов учета на поверку</t>
  </si>
  <si>
    <t>Итого за май</t>
  </si>
  <si>
    <t>Замена лампочек в подвале №3</t>
  </si>
  <si>
    <t>Включение автомата в подвале щитовой подъезда №3</t>
  </si>
  <si>
    <t>Ремонт детской площадки</t>
  </si>
  <si>
    <t>Ремонт дифляторов на крыше</t>
  </si>
  <si>
    <t xml:space="preserve">Закрытие вводной задвижки на отоплении </t>
  </si>
  <si>
    <t xml:space="preserve">Замена крана на подъездном отоплении </t>
  </si>
  <si>
    <t>Прочистка ливневой трубы и ремонт примыкания у шахты лифта</t>
  </si>
  <si>
    <t xml:space="preserve">Поверка общедомового счетчика </t>
  </si>
  <si>
    <t>Услуги доставки счетчиков</t>
  </si>
  <si>
    <t>Итого за июнь</t>
  </si>
  <si>
    <t>Выдана краска для нужд дома</t>
  </si>
  <si>
    <t xml:space="preserve">Установка ПРЭМ в теплоузле </t>
  </si>
  <si>
    <t>Итого за июль</t>
  </si>
  <si>
    <t>Обследование квартиры №155 на предмет течи</t>
  </si>
  <si>
    <t>Скос травы на придомовой территории</t>
  </si>
  <si>
    <t>Частичный ремонт кровли над квартирой №113</t>
  </si>
  <si>
    <t>Замена элемента питания на тепловом общедомовом приборе учета</t>
  </si>
  <si>
    <t>Итого за август</t>
  </si>
  <si>
    <t>Таблички пожарная безопасность</t>
  </si>
  <si>
    <t>Замена обратных клапанов на стояках ГВС ХВс квартира №132</t>
  </si>
  <si>
    <t>Итого за сентябрь</t>
  </si>
  <si>
    <t>Изготовление дубликата ключа от подвала №1,3</t>
  </si>
  <si>
    <t>Установка табличек пожарная безопасность работа за август</t>
  </si>
  <si>
    <t>Устранение неполадок с электроэнергией квартира №42</t>
  </si>
  <si>
    <t>Ремонт качели на детской площадке</t>
  </si>
  <si>
    <t>Итого за октябрь</t>
  </si>
  <si>
    <t>Утепление окон в подвале</t>
  </si>
  <si>
    <t>Замена насоса отопления в подвале</t>
  </si>
  <si>
    <t>Монтаж кабеля подключения на насосе отопления в подвале</t>
  </si>
  <si>
    <t>Утепление фасада</t>
  </si>
  <si>
    <t>Обработка подвала раствором гипохлорида</t>
  </si>
  <si>
    <t>Итого за ноябрь</t>
  </si>
  <si>
    <t>Ремонт нижнего шарнира подъездной двери сварочные работы</t>
  </si>
  <si>
    <t>Ремонт отмоски с подвала подъезд №2</t>
  </si>
  <si>
    <t>Утепление потолка в подвале квартира №56</t>
  </si>
  <si>
    <t>Итого за декабрь</t>
  </si>
  <si>
    <t>Замена соединения на стояке отопления квартира №93</t>
  </si>
  <si>
    <t>Замена светильников подъезд №1</t>
  </si>
  <si>
    <t>Установка дополнительного оборудования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</si>
</sst>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0" borderId="6" xfId="0" applyBorder="1"/>
    <xf numFmtId="0" fontId="10" fillId="0" borderId="2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4" xfId="0" applyFont="1" applyBorder="1"/>
    <xf numFmtId="0" fontId="1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opLeftCell="A59" workbookViewId="0">
      <selection activeCell="D63" sqref="D63"/>
    </sheetView>
  </sheetViews>
  <sheetFormatPr defaultRowHeight="15" x14ac:dyDescent="0.25"/>
  <cols>
    <col min="1" max="1" width="5" customWidth="1"/>
    <col min="2" max="2" width="49.285156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1" t="s">
        <v>56</v>
      </c>
      <c r="C1" s="61"/>
      <c r="D1" s="61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</row>
    <row r="6" spans="1:8" s="5" customFormat="1" ht="27" customHeight="1" x14ac:dyDescent="0.25">
      <c r="A6" s="11">
        <v>1</v>
      </c>
      <c r="B6" s="11" t="s">
        <v>48</v>
      </c>
      <c r="C6" s="11">
        <v>1223.92</v>
      </c>
      <c r="D6" s="3"/>
      <c r="E6" s="4"/>
      <c r="F6" s="4"/>
    </row>
    <row r="7" spans="1:8" s="5" customFormat="1" ht="60" x14ac:dyDescent="0.25">
      <c r="A7" s="3">
        <v>2</v>
      </c>
      <c r="B7" s="11" t="s">
        <v>52</v>
      </c>
      <c r="C7" s="11">
        <v>935</v>
      </c>
      <c r="D7" s="3"/>
      <c r="E7" s="4"/>
      <c r="F7" s="4"/>
    </row>
    <row r="8" spans="1:8" s="5" customFormat="1" ht="30" x14ac:dyDescent="0.25">
      <c r="A8" s="3">
        <v>3</v>
      </c>
      <c r="B8" s="11" t="s">
        <v>58</v>
      </c>
      <c r="C8" s="11">
        <v>938.14</v>
      </c>
      <c r="D8" s="3"/>
      <c r="E8" s="4"/>
      <c r="F8" s="4"/>
    </row>
    <row r="9" spans="1:8" s="5" customFormat="1" x14ac:dyDescent="0.25">
      <c r="A9" s="3"/>
      <c r="B9" s="3" t="s">
        <v>53</v>
      </c>
      <c r="C9" s="3">
        <f>SUM(C6:C8)</f>
        <v>3097.06</v>
      </c>
      <c r="D9" s="3">
        <f>C9</f>
        <v>3097.06</v>
      </c>
      <c r="E9" s="4"/>
      <c r="F9" s="4"/>
    </row>
    <row r="10" spans="1:8" s="5" customFormat="1" x14ac:dyDescent="0.25">
      <c r="A10" s="11"/>
      <c r="B10" s="3" t="s">
        <v>5</v>
      </c>
      <c r="C10" s="11"/>
      <c r="D10" s="11"/>
      <c r="E10" s="4"/>
      <c r="F10" s="4"/>
    </row>
    <row r="11" spans="1:8" s="5" customFormat="1" ht="30" x14ac:dyDescent="0.25">
      <c r="A11" s="11">
        <v>1</v>
      </c>
      <c r="B11" s="11" t="s">
        <v>48</v>
      </c>
      <c r="C11" s="11">
        <v>1223.92</v>
      </c>
      <c r="D11" s="3"/>
      <c r="E11" s="4"/>
      <c r="F11" s="4"/>
    </row>
    <row r="12" spans="1:8" s="5" customFormat="1" ht="60" x14ac:dyDescent="0.25">
      <c r="A12" s="3">
        <v>2</v>
      </c>
      <c r="B12" s="11" t="s">
        <v>52</v>
      </c>
      <c r="C12" s="11">
        <v>935</v>
      </c>
      <c r="D12" s="3"/>
      <c r="E12" s="4"/>
      <c r="F12" s="4"/>
    </row>
    <row r="13" spans="1:8" s="5" customFormat="1" x14ac:dyDescent="0.25">
      <c r="A13" s="3"/>
      <c r="B13" s="3" t="s">
        <v>61</v>
      </c>
      <c r="C13" s="3">
        <f>SUM(C11:C12)</f>
        <v>2158.92</v>
      </c>
      <c r="D13" s="3">
        <f>C13+D9</f>
        <v>5255.98</v>
      </c>
      <c r="E13" s="4"/>
      <c r="F13" s="4"/>
    </row>
    <row r="14" spans="1:8" x14ac:dyDescent="0.25">
      <c r="A14" s="11"/>
      <c r="B14" s="3" t="s">
        <v>3</v>
      </c>
      <c r="C14" s="11"/>
      <c r="D14" s="11"/>
      <c r="E14" s="1"/>
      <c r="F14" s="1"/>
    </row>
    <row r="15" spans="1:8" ht="30" x14ac:dyDescent="0.25">
      <c r="A15" s="11">
        <v>1</v>
      </c>
      <c r="B15" s="11" t="s">
        <v>48</v>
      </c>
      <c r="C15" s="11">
        <v>1223.92</v>
      </c>
      <c r="D15" s="3"/>
      <c r="E15" s="1"/>
      <c r="F15" s="1"/>
    </row>
    <row r="16" spans="1:8" ht="60" x14ac:dyDescent="0.25">
      <c r="A16" s="3">
        <v>2</v>
      </c>
      <c r="B16" s="11" t="s">
        <v>52</v>
      </c>
      <c r="C16" s="11">
        <v>935</v>
      </c>
      <c r="D16" s="3"/>
      <c r="E16" s="1"/>
      <c r="F16" s="1"/>
    </row>
    <row r="17" spans="1:6" x14ac:dyDescent="0.25">
      <c r="A17" s="3"/>
      <c r="B17" s="3" t="s">
        <v>63</v>
      </c>
      <c r="C17" s="3">
        <f>SUM(C15:C16)</f>
        <v>2158.92</v>
      </c>
      <c r="D17" s="3">
        <f>C17+D13</f>
        <v>7414.9</v>
      </c>
      <c r="E17" s="1"/>
      <c r="F17" s="1"/>
    </row>
    <row r="18" spans="1:6" x14ac:dyDescent="0.25">
      <c r="A18" s="11"/>
      <c r="B18" s="3" t="s">
        <v>7</v>
      </c>
      <c r="C18" s="11"/>
      <c r="D18" s="11"/>
      <c r="E18" s="1"/>
      <c r="F18" s="1"/>
    </row>
    <row r="19" spans="1:6" ht="30" x14ac:dyDescent="0.25">
      <c r="A19" s="11">
        <v>1</v>
      </c>
      <c r="B19" s="11" t="s">
        <v>48</v>
      </c>
      <c r="C19" s="11">
        <v>1223.92</v>
      </c>
      <c r="D19" s="3"/>
      <c r="E19" s="1"/>
      <c r="F19" s="1"/>
    </row>
    <row r="20" spans="1:6" s="5" customFormat="1" ht="60" x14ac:dyDescent="0.25">
      <c r="A20" s="3">
        <v>2</v>
      </c>
      <c r="B20" s="11" t="s">
        <v>52</v>
      </c>
      <c r="C20" s="11">
        <v>935</v>
      </c>
      <c r="D20" s="3"/>
      <c r="E20" s="4"/>
      <c r="F20" s="4"/>
    </row>
    <row r="21" spans="1:6" s="5" customFormat="1" x14ac:dyDescent="0.25">
      <c r="A21" s="3"/>
      <c r="B21" s="3" t="s">
        <v>65</v>
      </c>
      <c r="C21" s="3">
        <f>SUM(C19:C20)</f>
        <v>2158.92</v>
      </c>
      <c r="D21" s="3">
        <f>C21+D17</f>
        <v>9573.82</v>
      </c>
      <c r="E21" s="4"/>
      <c r="F21" s="4"/>
    </row>
    <row r="22" spans="1:6" x14ac:dyDescent="0.25">
      <c r="A22" s="11"/>
      <c r="B22" s="3" t="s">
        <v>8</v>
      </c>
      <c r="C22" s="11"/>
      <c r="D22" s="11"/>
      <c r="E22" s="1"/>
      <c r="F22" s="1"/>
    </row>
    <row r="23" spans="1:6" ht="30" x14ac:dyDescent="0.25">
      <c r="A23" s="11">
        <v>1</v>
      </c>
      <c r="B23" s="11" t="s">
        <v>48</v>
      </c>
      <c r="C23" s="11">
        <v>1223.92</v>
      </c>
      <c r="D23" s="3"/>
      <c r="E23" s="1"/>
      <c r="F23" s="1"/>
    </row>
    <row r="24" spans="1:6" ht="60" x14ac:dyDescent="0.25">
      <c r="A24" s="3">
        <v>2</v>
      </c>
      <c r="B24" s="11" t="s">
        <v>52</v>
      </c>
      <c r="C24" s="11">
        <v>935</v>
      </c>
      <c r="D24" s="3"/>
      <c r="E24" s="1"/>
      <c r="F24" s="1"/>
    </row>
    <row r="25" spans="1:6" ht="30" x14ac:dyDescent="0.25">
      <c r="A25" s="11">
        <v>3</v>
      </c>
      <c r="B25" s="11" t="s">
        <v>68</v>
      </c>
      <c r="C25" s="11">
        <v>2238</v>
      </c>
      <c r="D25" s="3"/>
      <c r="E25" s="1"/>
      <c r="F25" s="1"/>
    </row>
    <row r="26" spans="1:6" x14ac:dyDescent="0.25">
      <c r="A26" s="11"/>
      <c r="B26" s="3" t="s">
        <v>69</v>
      </c>
      <c r="C26" s="3">
        <f>SUM(C23:C25)</f>
        <v>4396.92</v>
      </c>
      <c r="D26" s="3">
        <f>C26+D21</f>
        <v>13970.74</v>
      </c>
      <c r="E26" s="1"/>
      <c r="F26" s="1"/>
    </row>
    <row r="27" spans="1:6" x14ac:dyDescent="0.25">
      <c r="A27" s="11"/>
      <c r="B27" s="3" t="s">
        <v>9</v>
      </c>
      <c r="C27" s="11"/>
      <c r="D27" s="11"/>
      <c r="E27" s="1"/>
      <c r="F27" s="1"/>
    </row>
    <row r="28" spans="1:6" ht="30" x14ac:dyDescent="0.25">
      <c r="A28" s="11">
        <v>1</v>
      </c>
      <c r="B28" s="11" t="s">
        <v>48</v>
      </c>
      <c r="C28" s="11">
        <v>1223.92</v>
      </c>
      <c r="D28" s="3"/>
      <c r="E28" s="1"/>
      <c r="F28" s="1"/>
    </row>
    <row r="29" spans="1:6" ht="60" x14ac:dyDescent="0.25">
      <c r="A29" s="3">
        <v>2</v>
      </c>
      <c r="B29" s="11" t="s">
        <v>52</v>
      </c>
      <c r="C29" s="11">
        <v>935</v>
      </c>
      <c r="D29" s="3"/>
      <c r="E29" s="1"/>
      <c r="F29" s="1"/>
    </row>
    <row r="30" spans="1:6" x14ac:dyDescent="0.25">
      <c r="A30" s="11">
        <v>3</v>
      </c>
      <c r="B30" s="11" t="s">
        <v>74</v>
      </c>
      <c r="C30" s="11">
        <v>459</v>
      </c>
      <c r="D30" s="3"/>
      <c r="E30" s="1"/>
      <c r="F30" s="1"/>
    </row>
    <row r="31" spans="1:6" x14ac:dyDescent="0.25">
      <c r="A31" s="11">
        <v>4</v>
      </c>
      <c r="B31" s="11" t="s">
        <v>75</v>
      </c>
      <c r="C31" s="11">
        <v>2167.6</v>
      </c>
      <c r="D31" s="3"/>
      <c r="E31" s="1"/>
      <c r="F31" s="1"/>
    </row>
    <row r="32" spans="1:6" ht="30" x14ac:dyDescent="0.25">
      <c r="A32" s="11">
        <v>5</v>
      </c>
      <c r="B32" s="11" t="s">
        <v>76</v>
      </c>
      <c r="C32" s="11">
        <v>6194</v>
      </c>
      <c r="D32" s="11"/>
      <c r="E32" s="1"/>
      <c r="F32" s="1"/>
    </row>
    <row r="33" spans="1:6" x14ac:dyDescent="0.25">
      <c r="A33" s="11">
        <v>6</v>
      </c>
      <c r="B33" s="11" t="s">
        <v>77</v>
      </c>
      <c r="C33" s="11">
        <v>15250</v>
      </c>
      <c r="D33" s="3"/>
      <c r="E33" s="1"/>
      <c r="F33" s="1"/>
    </row>
    <row r="34" spans="1:6" x14ac:dyDescent="0.25">
      <c r="A34" s="3">
        <v>7</v>
      </c>
      <c r="B34" s="11" t="s">
        <v>78</v>
      </c>
      <c r="C34" s="11">
        <v>1356.23</v>
      </c>
      <c r="D34" s="3"/>
      <c r="E34" s="1"/>
      <c r="F34" s="1"/>
    </row>
    <row r="35" spans="1:6" x14ac:dyDescent="0.25">
      <c r="A35" s="11"/>
      <c r="B35" s="3" t="s">
        <v>79</v>
      </c>
      <c r="C35" s="3">
        <f>SUM(C28:C34)</f>
        <v>27585.75</v>
      </c>
      <c r="D35" s="48">
        <f>C35+D26</f>
        <v>41556.49</v>
      </c>
      <c r="E35" s="1"/>
      <c r="F35" s="1"/>
    </row>
    <row r="36" spans="1:6" x14ac:dyDescent="0.25">
      <c r="A36" s="11"/>
      <c r="B36" s="3" t="s">
        <v>10</v>
      </c>
      <c r="C36" s="11"/>
      <c r="D36" s="11"/>
      <c r="E36" s="1"/>
      <c r="F36" s="1"/>
    </row>
    <row r="37" spans="1:6" ht="30" x14ac:dyDescent="0.25">
      <c r="A37" s="11">
        <v>1</v>
      </c>
      <c r="B37" s="11" t="s">
        <v>48</v>
      </c>
      <c r="C37" s="11">
        <v>1223.92</v>
      </c>
      <c r="D37" s="3"/>
      <c r="E37" s="1"/>
      <c r="F37" s="1"/>
    </row>
    <row r="38" spans="1:6" ht="60" x14ac:dyDescent="0.25">
      <c r="A38" s="3">
        <v>2</v>
      </c>
      <c r="B38" s="11" t="s">
        <v>52</v>
      </c>
      <c r="C38" s="11">
        <v>935</v>
      </c>
      <c r="D38" s="3"/>
      <c r="E38" s="1"/>
      <c r="F38" s="1"/>
    </row>
    <row r="39" spans="1:6" x14ac:dyDescent="0.25">
      <c r="A39" s="3">
        <v>3</v>
      </c>
      <c r="B39" s="11" t="s">
        <v>81</v>
      </c>
      <c r="C39" s="11">
        <v>1380</v>
      </c>
      <c r="D39" s="3"/>
      <c r="E39" s="1"/>
      <c r="F39" s="1"/>
    </row>
    <row r="40" spans="1:6" ht="30" x14ac:dyDescent="0.25">
      <c r="A40" s="3">
        <v>4</v>
      </c>
      <c r="B40" s="11" t="s">
        <v>86</v>
      </c>
      <c r="C40" s="11">
        <v>1408.33</v>
      </c>
      <c r="D40" s="3"/>
      <c r="E40" s="1"/>
      <c r="F40" s="1"/>
    </row>
    <row r="41" spans="1:6" x14ac:dyDescent="0.25">
      <c r="A41" s="11"/>
      <c r="B41" s="3" t="s">
        <v>82</v>
      </c>
      <c r="C41" s="48">
        <f>SUM(C37:C40)</f>
        <v>4947.25</v>
      </c>
      <c r="D41" s="48">
        <f>C41+D35</f>
        <v>46503.74</v>
      </c>
      <c r="E41" s="1"/>
      <c r="F41" s="1"/>
    </row>
    <row r="42" spans="1:6" x14ac:dyDescent="0.25">
      <c r="A42" s="11"/>
      <c r="B42" s="3" t="s">
        <v>11</v>
      </c>
      <c r="C42" s="11"/>
      <c r="D42" s="11"/>
      <c r="E42" s="1"/>
      <c r="F42" s="1"/>
    </row>
    <row r="43" spans="1:6" ht="30" x14ac:dyDescent="0.25">
      <c r="A43" s="11">
        <v>1</v>
      </c>
      <c r="B43" s="11" t="s">
        <v>48</v>
      </c>
      <c r="C43" s="11">
        <v>1223.92</v>
      </c>
      <c r="D43" s="3"/>
      <c r="E43" s="1"/>
      <c r="F43" s="1"/>
    </row>
    <row r="44" spans="1:6" ht="60" x14ac:dyDescent="0.25">
      <c r="A44" s="3">
        <v>2</v>
      </c>
      <c r="B44" s="11" t="s">
        <v>52</v>
      </c>
      <c r="C44" s="11">
        <v>935</v>
      </c>
      <c r="D44" s="3"/>
      <c r="E44" s="1"/>
      <c r="F44" s="1"/>
    </row>
    <row r="45" spans="1:6" x14ac:dyDescent="0.25">
      <c r="A45" s="3"/>
      <c r="B45" s="3" t="s">
        <v>87</v>
      </c>
      <c r="C45" s="3">
        <f>SUM(C43:C44)</f>
        <v>2158.92</v>
      </c>
      <c r="D45" s="48">
        <f>C45+D41</f>
        <v>48662.659999999996</v>
      </c>
      <c r="E45" s="1"/>
      <c r="F45" s="1"/>
    </row>
    <row r="46" spans="1:6" x14ac:dyDescent="0.25">
      <c r="A46" s="11"/>
      <c r="B46" s="3" t="s">
        <v>12</v>
      </c>
      <c r="C46" s="11"/>
      <c r="D46" s="11"/>
      <c r="E46" s="1"/>
      <c r="F46" s="1"/>
    </row>
    <row r="47" spans="1:6" ht="30" x14ac:dyDescent="0.25">
      <c r="A47" s="11">
        <v>1</v>
      </c>
      <c r="B47" s="11" t="s">
        <v>48</v>
      </c>
      <c r="C47" s="11">
        <v>1223.92</v>
      </c>
      <c r="D47" s="3"/>
      <c r="E47" s="1"/>
      <c r="F47" s="1"/>
    </row>
    <row r="48" spans="1:6" ht="60" x14ac:dyDescent="0.25">
      <c r="A48" s="3">
        <v>2</v>
      </c>
      <c r="B48" s="11" t="s">
        <v>52</v>
      </c>
      <c r="C48" s="11">
        <v>935</v>
      </c>
      <c r="D48" s="3"/>
      <c r="E48" s="1"/>
      <c r="F48" s="1"/>
    </row>
    <row r="49" spans="1:6" ht="30" x14ac:dyDescent="0.25">
      <c r="A49" s="3"/>
      <c r="B49" s="11" t="s">
        <v>89</v>
      </c>
      <c r="C49" s="11">
        <v>2667.74</v>
      </c>
      <c r="D49" s="3"/>
      <c r="E49" s="1"/>
      <c r="F49" s="1"/>
    </row>
    <row r="50" spans="1:6" x14ac:dyDescent="0.25">
      <c r="A50" s="11"/>
      <c r="B50" s="3" t="s">
        <v>90</v>
      </c>
      <c r="C50" s="3">
        <f>SUM(C47:C49)</f>
        <v>4826.66</v>
      </c>
      <c r="D50" s="48">
        <f>C50+D45</f>
        <v>53489.319999999992</v>
      </c>
      <c r="E50" s="1"/>
      <c r="F50" s="1"/>
    </row>
    <row r="51" spans="1:6" x14ac:dyDescent="0.25">
      <c r="A51" s="11"/>
      <c r="B51" s="3" t="s">
        <v>13</v>
      </c>
      <c r="C51" s="11"/>
      <c r="D51" s="11"/>
      <c r="E51" s="1"/>
      <c r="F51" s="1"/>
    </row>
    <row r="52" spans="1:6" ht="30" x14ac:dyDescent="0.25">
      <c r="A52" s="11">
        <v>1</v>
      </c>
      <c r="B52" s="11" t="s">
        <v>48</v>
      </c>
      <c r="C52" s="11">
        <v>1223.92</v>
      </c>
      <c r="D52" s="3"/>
      <c r="E52" s="1"/>
      <c r="F52" s="1"/>
    </row>
    <row r="53" spans="1:6" ht="60" x14ac:dyDescent="0.25">
      <c r="A53" s="3">
        <v>2</v>
      </c>
      <c r="B53" s="11" t="s">
        <v>52</v>
      </c>
      <c r="C53" s="11">
        <v>935</v>
      </c>
      <c r="D53" s="3"/>
      <c r="E53" s="1"/>
      <c r="F53" s="1"/>
    </row>
    <row r="54" spans="1:6" x14ac:dyDescent="0.25">
      <c r="A54" s="3"/>
      <c r="B54" s="3" t="s">
        <v>95</v>
      </c>
      <c r="C54" s="3">
        <f>SUM(C52:C53)</f>
        <v>2158.92</v>
      </c>
      <c r="D54" s="48">
        <f>C54+D50</f>
        <v>55648.239999999991</v>
      </c>
      <c r="E54" s="1"/>
      <c r="F54" s="1"/>
    </row>
    <row r="55" spans="1:6" x14ac:dyDescent="0.25">
      <c r="A55" s="11"/>
      <c r="B55" s="3" t="s">
        <v>14</v>
      </c>
      <c r="C55" s="11"/>
      <c r="D55" s="11"/>
      <c r="E55" s="1"/>
      <c r="F55" s="1"/>
    </row>
    <row r="56" spans="1:6" ht="30" x14ac:dyDescent="0.25">
      <c r="A56" s="11">
        <v>1</v>
      </c>
      <c r="B56" s="11" t="s">
        <v>48</v>
      </c>
      <c r="C56" s="11">
        <v>1223.92</v>
      </c>
      <c r="D56" s="3"/>
      <c r="E56" s="1"/>
      <c r="F56" s="1"/>
    </row>
    <row r="57" spans="1:6" ht="60" x14ac:dyDescent="0.25">
      <c r="A57" s="3">
        <v>2</v>
      </c>
      <c r="B57" s="11" t="s">
        <v>52</v>
      </c>
      <c r="C57" s="11">
        <v>935</v>
      </c>
      <c r="D57" s="3"/>
      <c r="E57" s="1"/>
      <c r="F57" s="1"/>
    </row>
    <row r="58" spans="1:6" x14ac:dyDescent="0.25">
      <c r="A58" s="11">
        <v>3</v>
      </c>
      <c r="B58" s="11" t="s">
        <v>100</v>
      </c>
      <c r="C58" s="11">
        <v>1035</v>
      </c>
      <c r="D58" s="3"/>
      <c r="E58" s="1"/>
      <c r="F58" s="1"/>
    </row>
    <row r="59" spans="1:6" x14ac:dyDescent="0.25">
      <c r="A59" s="3"/>
      <c r="B59" s="3" t="s">
        <v>101</v>
      </c>
      <c r="C59" s="3">
        <f>SUM(C56:C58)</f>
        <v>3193.92</v>
      </c>
      <c r="D59" s="48">
        <f>C59+D54</f>
        <v>58842.159999999989</v>
      </c>
      <c r="E59" s="1"/>
      <c r="F59" s="1"/>
    </row>
    <row r="60" spans="1:6" x14ac:dyDescent="0.25">
      <c r="A60" s="11"/>
      <c r="B60" s="3" t="s">
        <v>15</v>
      </c>
      <c r="C60" s="11"/>
      <c r="D60" s="11"/>
      <c r="E60" s="1"/>
      <c r="F60" s="1"/>
    </row>
    <row r="61" spans="1:6" ht="30" x14ac:dyDescent="0.25">
      <c r="A61" s="11">
        <v>1</v>
      </c>
      <c r="B61" s="11" t="s">
        <v>48</v>
      </c>
      <c r="C61" s="11">
        <v>1223.92</v>
      </c>
      <c r="D61" s="3"/>
      <c r="E61" s="1"/>
      <c r="F61" s="1"/>
    </row>
    <row r="62" spans="1:6" ht="60" x14ac:dyDescent="0.25">
      <c r="A62" s="3">
        <v>2</v>
      </c>
      <c r="B62" s="11" t="s">
        <v>52</v>
      </c>
      <c r="C62" s="11">
        <v>935</v>
      </c>
      <c r="D62" s="3"/>
      <c r="E62" s="1"/>
      <c r="F62" s="1"/>
    </row>
    <row r="63" spans="1:6" ht="30" x14ac:dyDescent="0.25">
      <c r="A63" s="3"/>
      <c r="B63" s="11" t="s">
        <v>106</v>
      </c>
      <c r="C63" s="11">
        <v>3477</v>
      </c>
      <c r="D63" s="3"/>
      <c r="E63" s="1"/>
      <c r="F63" s="1"/>
    </row>
    <row r="64" spans="1:6" x14ac:dyDescent="0.25">
      <c r="A64" s="3"/>
      <c r="B64" s="3" t="s">
        <v>105</v>
      </c>
      <c r="C64" s="3">
        <f>SUM(C61:C63)</f>
        <v>5635.92</v>
      </c>
      <c r="D64" s="48">
        <f>C64+D59</f>
        <v>64478.079999999987</v>
      </c>
      <c r="E64" s="1"/>
      <c r="F64" s="1"/>
    </row>
    <row r="65" spans="1:6" x14ac:dyDescent="0.25">
      <c r="A65" s="11"/>
      <c r="B65" s="11"/>
      <c r="C65" s="11"/>
      <c r="D65" s="48"/>
      <c r="E65" s="1"/>
      <c r="F65" s="1"/>
    </row>
    <row r="66" spans="1:6" x14ac:dyDescent="0.25">
      <c r="A66" s="11"/>
      <c r="B66" s="3"/>
      <c r="C66" s="3"/>
      <c r="D66" s="48"/>
      <c r="E66" s="1"/>
      <c r="F66" s="1"/>
    </row>
    <row r="67" spans="1:6" x14ac:dyDescent="0.25">
      <c r="A67" s="11"/>
      <c r="B67" s="3"/>
      <c r="C67" s="11"/>
      <c r="D67" s="11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3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48"/>
      <c r="E70" s="1"/>
      <c r="F70" s="1"/>
    </row>
    <row r="71" spans="1:6" x14ac:dyDescent="0.25">
      <c r="A71" s="11"/>
      <c r="B71" s="3"/>
      <c r="C71" s="3"/>
      <c r="D71" s="48"/>
      <c r="E71" s="1"/>
      <c r="F71" s="1"/>
    </row>
    <row r="72" spans="1:6" x14ac:dyDescent="0.25">
      <c r="A72" s="11"/>
      <c r="B72" s="3"/>
      <c r="C72" s="3"/>
      <c r="D72" s="48"/>
      <c r="E72" s="1"/>
      <c r="F72" s="1"/>
    </row>
    <row r="73" spans="1:6" x14ac:dyDescent="0.25">
      <c r="A73" s="11"/>
      <c r="B73" s="3"/>
      <c r="C73" s="3"/>
      <c r="D73" s="48"/>
      <c r="E73" s="1"/>
      <c r="F73" s="1"/>
    </row>
    <row r="74" spans="1:6" x14ac:dyDescent="0.25">
      <c r="A74" s="11"/>
      <c r="B74" s="3"/>
      <c r="C74" s="3"/>
      <c r="D74" s="48"/>
      <c r="E74" s="1"/>
      <c r="F74" s="1"/>
    </row>
    <row r="75" spans="1:6" x14ac:dyDescent="0.25">
      <c r="A75" s="11"/>
      <c r="B75" s="3"/>
      <c r="C75" s="3"/>
      <c r="D75" s="48"/>
      <c r="E75" s="1"/>
      <c r="F75" s="1"/>
    </row>
    <row r="76" spans="1:6" x14ac:dyDescent="0.25">
      <c r="A76" s="11"/>
      <c r="B76" s="3"/>
      <c r="C76" s="3"/>
      <c r="D76" s="48"/>
      <c r="E76" s="1"/>
      <c r="F76" s="1"/>
    </row>
    <row r="77" spans="1:6" x14ac:dyDescent="0.25">
      <c r="A77" s="11"/>
      <c r="B77" s="3"/>
      <c r="C77" s="3"/>
      <c r="D77" s="48"/>
      <c r="E77" s="1"/>
      <c r="F77" s="1"/>
    </row>
    <row r="78" spans="1:6" x14ac:dyDescent="0.25">
      <c r="A78" s="11"/>
      <c r="B78" s="40"/>
      <c r="C78" s="11"/>
      <c r="D78" s="11"/>
      <c r="E78" s="1"/>
      <c r="F7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40" workbookViewId="0">
      <selection activeCell="D61" sqref="D61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1" t="s">
        <v>56</v>
      </c>
      <c r="C1" s="61"/>
      <c r="D1" s="61"/>
      <c r="E1" s="6"/>
      <c r="F1" s="6"/>
      <c r="G1" s="6"/>
    </row>
    <row r="2" spans="1:15" ht="15.95" customHeight="1" x14ac:dyDescent="0.25">
      <c r="A2" s="1"/>
      <c r="B2" s="2" t="s">
        <v>47</v>
      </c>
      <c r="C2" s="31"/>
      <c r="D2" s="31"/>
      <c r="E2" s="1"/>
      <c r="F2" s="1"/>
      <c r="G2" s="1"/>
    </row>
    <row r="3" spans="1:15" ht="15.95" customHeight="1" x14ac:dyDescent="0.25">
      <c r="A3" s="1"/>
      <c r="B3" s="61" t="s">
        <v>6</v>
      </c>
      <c r="C3" s="61"/>
      <c r="D3" s="61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ht="30" x14ac:dyDescent="0.25">
      <c r="A6" s="11">
        <v>1</v>
      </c>
      <c r="B6" s="11" t="s">
        <v>50</v>
      </c>
      <c r="C6" s="11">
        <v>4730</v>
      </c>
      <c r="D6" s="3"/>
      <c r="H6"/>
      <c r="I6"/>
      <c r="J6"/>
      <c r="K6"/>
      <c r="L6"/>
      <c r="M6"/>
      <c r="N6"/>
      <c r="O6"/>
    </row>
    <row r="7" spans="1:15" s="4" customFormat="1" x14ac:dyDescent="0.25">
      <c r="A7" s="11">
        <v>2</v>
      </c>
      <c r="B7" s="11" t="s">
        <v>51</v>
      </c>
      <c r="C7" s="11">
        <v>6156</v>
      </c>
      <c r="D7" s="3"/>
      <c r="F7" s="1"/>
      <c r="H7"/>
      <c r="I7"/>
      <c r="J7"/>
      <c r="K7"/>
      <c r="L7"/>
      <c r="M7"/>
      <c r="N7"/>
      <c r="O7"/>
    </row>
    <row r="8" spans="1:15" s="4" customFormat="1" ht="30" x14ac:dyDescent="0.25">
      <c r="A8" s="11">
        <v>3</v>
      </c>
      <c r="B8" s="11" t="s">
        <v>59</v>
      </c>
      <c r="C8" s="11">
        <v>459</v>
      </c>
      <c r="D8" s="3"/>
      <c r="H8"/>
      <c r="I8"/>
      <c r="J8"/>
      <c r="K8"/>
      <c r="L8"/>
      <c r="M8"/>
      <c r="N8"/>
      <c r="O8"/>
    </row>
    <row r="9" spans="1:15" s="1" customFormat="1" ht="15" customHeight="1" x14ac:dyDescent="0.25">
      <c r="A9" s="11"/>
      <c r="B9" s="3" t="s">
        <v>53</v>
      </c>
      <c r="C9" s="3">
        <f>SUM(C6:C8)</f>
        <v>11345</v>
      </c>
      <c r="D9" s="3">
        <f>C9</f>
        <v>11345</v>
      </c>
      <c r="H9"/>
      <c r="I9"/>
      <c r="J9"/>
      <c r="K9"/>
      <c r="L9"/>
      <c r="M9"/>
      <c r="N9"/>
      <c r="O9"/>
    </row>
    <row r="10" spans="1:15" s="1" customFormat="1" ht="15" customHeight="1" x14ac:dyDescent="0.25">
      <c r="A10" s="7"/>
      <c r="B10" s="3" t="s">
        <v>5</v>
      </c>
      <c r="C10" s="7"/>
      <c r="D10" s="7"/>
      <c r="H10"/>
      <c r="I10"/>
      <c r="J10"/>
      <c r="K10"/>
      <c r="L10"/>
      <c r="M10"/>
      <c r="N10"/>
      <c r="O10"/>
    </row>
    <row r="11" spans="1:15" s="1" customFormat="1" ht="30" x14ac:dyDescent="0.25">
      <c r="A11" s="11">
        <v>1</v>
      </c>
      <c r="B11" s="11" t="s">
        <v>50</v>
      </c>
      <c r="C11" s="11">
        <v>4730</v>
      </c>
      <c r="D11" s="3"/>
      <c r="H11"/>
      <c r="I11"/>
      <c r="J11"/>
      <c r="K11"/>
      <c r="L11"/>
      <c r="M11"/>
      <c r="N11"/>
      <c r="O11"/>
    </row>
    <row r="12" spans="1:15" s="1" customFormat="1" x14ac:dyDescent="0.25">
      <c r="A12" s="11">
        <v>2</v>
      </c>
      <c r="B12" s="11" t="s">
        <v>51</v>
      </c>
      <c r="C12" s="11">
        <v>6156</v>
      </c>
      <c r="D12" s="3"/>
      <c r="H12"/>
      <c r="I12"/>
      <c r="J12"/>
      <c r="K12"/>
      <c r="L12"/>
      <c r="M12"/>
      <c r="N12"/>
      <c r="O12"/>
    </row>
    <row r="13" spans="1:15" s="1" customFormat="1" ht="15.75" customHeight="1" x14ac:dyDescent="0.25">
      <c r="A13" s="11"/>
      <c r="B13" s="3" t="s">
        <v>61</v>
      </c>
      <c r="C13" s="3">
        <f>SUM(C11:C12)</f>
        <v>10886</v>
      </c>
      <c r="D13" s="3">
        <f>C13+D9</f>
        <v>22231</v>
      </c>
      <c r="H13"/>
      <c r="I13"/>
      <c r="J13"/>
      <c r="K13"/>
      <c r="L13"/>
      <c r="M13"/>
      <c r="N13"/>
      <c r="O13"/>
    </row>
    <row r="14" spans="1:15" s="1" customFormat="1" x14ac:dyDescent="0.25">
      <c r="A14" s="11"/>
      <c r="B14" s="3" t="s">
        <v>3</v>
      </c>
      <c r="C14" s="3"/>
      <c r="D14" s="3"/>
      <c r="H14"/>
      <c r="I14"/>
      <c r="J14"/>
      <c r="K14"/>
      <c r="L14"/>
      <c r="M14"/>
      <c r="N14"/>
      <c r="O14"/>
    </row>
    <row r="15" spans="1:15" s="1" customFormat="1" ht="30" x14ac:dyDescent="0.25">
      <c r="A15" s="7">
        <v>1</v>
      </c>
      <c r="B15" s="11" t="s">
        <v>50</v>
      </c>
      <c r="C15" s="7">
        <v>4730</v>
      </c>
      <c r="D15" s="7"/>
      <c r="H15"/>
      <c r="I15"/>
      <c r="J15"/>
      <c r="K15"/>
      <c r="L15"/>
      <c r="M15"/>
      <c r="N15"/>
      <c r="O15"/>
    </row>
    <row r="16" spans="1:15" s="1" customFormat="1" x14ac:dyDescent="0.25">
      <c r="A16" s="11">
        <v>2</v>
      </c>
      <c r="B16" s="11" t="s">
        <v>51</v>
      </c>
      <c r="C16" s="11">
        <v>6156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11"/>
      <c r="B17" s="3" t="s">
        <v>63</v>
      </c>
      <c r="C17" s="3">
        <v>10886</v>
      </c>
      <c r="D17" s="3">
        <v>22231</v>
      </c>
      <c r="H17"/>
      <c r="I17"/>
      <c r="J17"/>
      <c r="K17"/>
      <c r="L17"/>
      <c r="M17"/>
      <c r="N17"/>
      <c r="O17"/>
    </row>
    <row r="18" spans="1:15" s="1" customFormat="1" x14ac:dyDescent="0.25">
      <c r="A18" s="11"/>
      <c r="B18" s="3" t="s">
        <v>7</v>
      </c>
      <c r="C18" s="3"/>
      <c r="D18" s="3"/>
      <c r="H18"/>
      <c r="I18"/>
      <c r="J18"/>
      <c r="K18"/>
      <c r="L18"/>
      <c r="M18"/>
      <c r="N18"/>
      <c r="O18"/>
    </row>
    <row r="19" spans="1:15" s="4" customFormat="1" ht="30" x14ac:dyDescent="0.25">
      <c r="A19" s="7">
        <v>1</v>
      </c>
      <c r="B19" s="11" t="s">
        <v>50</v>
      </c>
      <c r="C19" s="7">
        <v>4730</v>
      </c>
      <c r="D19" s="7"/>
      <c r="H19"/>
      <c r="I19"/>
      <c r="J19"/>
      <c r="K19"/>
      <c r="L19"/>
      <c r="M19"/>
      <c r="N19"/>
      <c r="O19"/>
    </row>
    <row r="20" spans="1:15" s="4" customFormat="1" x14ac:dyDescent="0.25">
      <c r="A20" s="11">
        <v>2</v>
      </c>
      <c r="B20" s="11" t="s">
        <v>51</v>
      </c>
      <c r="C20" s="11">
        <v>6840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11">
        <v>3</v>
      </c>
      <c r="B21" s="11" t="s">
        <v>66</v>
      </c>
      <c r="C21" s="11">
        <v>1106.5999999999999</v>
      </c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11"/>
      <c r="B22" s="3" t="s">
        <v>65</v>
      </c>
      <c r="C22" s="3">
        <f>SUM(C19:C21)</f>
        <v>12676.6</v>
      </c>
      <c r="D22" s="3">
        <f>C22+D17</f>
        <v>34907.599999999999</v>
      </c>
      <c r="H22"/>
      <c r="I22"/>
      <c r="J22"/>
      <c r="K22"/>
      <c r="L22"/>
      <c r="M22"/>
      <c r="N22"/>
      <c r="O22"/>
    </row>
    <row r="23" spans="1:15" s="1" customFormat="1" x14ac:dyDescent="0.25">
      <c r="A23" s="11"/>
      <c r="B23" s="3" t="s">
        <v>8</v>
      </c>
      <c r="C23" s="3"/>
      <c r="D23" s="3"/>
      <c r="H23"/>
      <c r="I23"/>
      <c r="J23"/>
      <c r="K23"/>
      <c r="L23"/>
      <c r="M23"/>
      <c r="N23"/>
      <c r="O23"/>
    </row>
    <row r="24" spans="1:15" s="1" customFormat="1" ht="30" x14ac:dyDescent="0.25">
      <c r="A24" s="7">
        <v>1</v>
      </c>
      <c r="B24" s="11" t="s">
        <v>50</v>
      </c>
      <c r="C24" s="7">
        <v>4730</v>
      </c>
      <c r="D24" s="7"/>
      <c r="H24"/>
      <c r="I24"/>
      <c r="J24"/>
      <c r="K24"/>
      <c r="L24"/>
      <c r="M24"/>
      <c r="N24"/>
      <c r="O24"/>
    </row>
    <row r="25" spans="1:15" s="4" customFormat="1" x14ac:dyDescent="0.25">
      <c r="A25" s="11">
        <v>2</v>
      </c>
      <c r="B25" s="11" t="s">
        <v>51</v>
      </c>
      <c r="C25" s="11">
        <v>6840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11"/>
      <c r="B26" s="3" t="s">
        <v>69</v>
      </c>
      <c r="C26" s="3">
        <f>SUM(C24:C25)</f>
        <v>11570</v>
      </c>
      <c r="D26" s="3">
        <f>C26+D22</f>
        <v>46477.599999999999</v>
      </c>
      <c r="H26"/>
      <c r="I26"/>
      <c r="J26"/>
      <c r="K26"/>
      <c r="L26"/>
      <c r="M26"/>
      <c r="N26"/>
      <c r="O26"/>
    </row>
    <row r="27" spans="1:15" s="1" customFormat="1" x14ac:dyDescent="0.25">
      <c r="A27" s="11"/>
      <c r="B27" s="3" t="s">
        <v>9</v>
      </c>
      <c r="C27" s="3"/>
      <c r="D27" s="3"/>
      <c r="H27"/>
      <c r="I27"/>
      <c r="J27"/>
      <c r="K27"/>
      <c r="L27"/>
      <c r="M27"/>
      <c r="N27"/>
      <c r="O27"/>
    </row>
    <row r="28" spans="1:15" s="1" customFormat="1" ht="30" x14ac:dyDescent="0.25">
      <c r="A28" s="7">
        <v>1</v>
      </c>
      <c r="B28" s="11" t="s">
        <v>50</v>
      </c>
      <c r="C28" s="7">
        <v>4730</v>
      </c>
      <c r="D28" s="7"/>
      <c r="H28"/>
      <c r="I28"/>
      <c r="J28"/>
      <c r="K28"/>
      <c r="L28"/>
      <c r="M28"/>
      <c r="N28"/>
      <c r="O28"/>
    </row>
    <row r="29" spans="1:15" s="1" customFormat="1" x14ac:dyDescent="0.25">
      <c r="A29" s="11">
        <v>2</v>
      </c>
      <c r="B29" s="11" t="s">
        <v>51</v>
      </c>
      <c r="C29" s="11">
        <v>6840</v>
      </c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11"/>
      <c r="B30" s="3" t="s">
        <v>79</v>
      </c>
      <c r="C30" s="3">
        <f>SUM(C28:C29)</f>
        <v>11570</v>
      </c>
      <c r="D30" s="3">
        <f>C30+D26</f>
        <v>58047.6</v>
      </c>
      <c r="H30"/>
      <c r="I30"/>
      <c r="J30"/>
      <c r="K30"/>
      <c r="L30"/>
      <c r="M30"/>
      <c r="N30"/>
      <c r="O30"/>
    </row>
    <row r="31" spans="1:15" s="1" customFormat="1" x14ac:dyDescent="0.25">
      <c r="A31" s="11"/>
      <c r="B31" s="3" t="s">
        <v>10</v>
      </c>
      <c r="C31" s="3"/>
      <c r="D31" s="3"/>
      <c r="H31"/>
      <c r="I31"/>
      <c r="J31"/>
      <c r="K31"/>
      <c r="L31"/>
      <c r="M31"/>
      <c r="N31"/>
      <c r="O31"/>
    </row>
    <row r="32" spans="1:15" s="1" customFormat="1" ht="30" x14ac:dyDescent="0.25">
      <c r="A32" s="7">
        <v>1</v>
      </c>
      <c r="B32" s="11" t="s">
        <v>50</v>
      </c>
      <c r="C32" s="7">
        <v>4730</v>
      </c>
      <c r="D32" s="7"/>
    </row>
    <row r="33" spans="1:4" x14ac:dyDescent="0.25">
      <c r="A33" s="11">
        <v>2</v>
      </c>
      <c r="B33" s="11" t="s">
        <v>51</v>
      </c>
      <c r="C33" s="11">
        <v>8550</v>
      </c>
      <c r="D33" s="3"/>
    </row>
    <row r="34" spans="1:4" x14ac:dyDescent="0.25">
      <c r="A34" s="7">
        <v>3</v>
      </c>
      <c r="B34" s="11" t="s">
        <v>83</v>
      </c>
      <c r="C34" s="7">
        <v>1380</v>
      </c>
      <c r="D34" s="7"/>
    </row>
    <row r="35" spans="1:4" x14ac:dyDescent="0.25">
      <c r="A35" s="11"/>
      <c r="B35" s="3" t="s">
        <v>82</v>
      </c>
      <c r="C35" s="3">
        <f>SUM(C32:C34)</f>
        <v>14660</v>
      </c>
      <c r="D35" s="3">
        <f>C35+D30</f>
        <v>72707.600000000006</v>
      </c>
    </row>
    <row r="36" spans="1:4" x14ac:dyDescent="0.25">
      <c r="A36" s="11"/>
      <c r="B36" s="3" t="s">
        <v>11</v>
      </c>
      <c r="C36" s="3"/>
      <c r="D36" s="3"/>
    </row>
    <row r="37" spans="1:4" ht="30" x14ac:dyDescent="0.25">
      <c r="A37" s="7">
        <v>1</v>
      </c>
      <c r="B37" s="11" t="s">
        <v>50</v>
      </c>
      <c r="C37" s="7">
        <v>4730</v>
      </c>
      <c r="D37" s="7"/>
    </row>
    <row r="38" spans="1:4" x14ac:dyDescent="0.25">
      <c r="A38" s="11">
        <v>2</v>
      </c>
      <c r="B38" s="11" t="s">
        <v>51</v>
      </c>
      <c r="C38" s="11">
        <v>8550</v>
      </c>
      <c r="D38" s="3"/>
    </row>
    <row r="39" spans="1:4" x14ac:dyDescent="0.25">
      <c r="A39" s="11">
        <v>3</v>
      </c>
      <c r="B39" s="11" t="s">
        <v>88</v>
      </c>
      <c r="C39" s="11">
        <v>990</v>
      </c>
      <c r="D39" s="3"/>
    </row>
    <row r="40" spans="1:4" x14ac:dyDescent="0.25">
      <c r="A40" s="11"/>
      <c r="B40" s="3" t="s">
        <v>87</v>
      </c>
      <c r="C40" s="3">
        <f>SUM(C37:C39)</f>
        <v>14270</v>
      </c>
      <c r="D40" s="3">
        <f>C40+D35</f>
        <v>86977.600000000006</v>
      </c>
    </row>
    <row r="41" spans="1:4" x14ac:dyDescent="0.25">
      <c r="A41" s="11"/>
      <c r="B41" s="3" t="s">
        <v>12</v>
      </c>
      <c r="C41" s="3"/>
      <c r="D41" s="3"/>
    </row>
    <row r="42" spans="1:4" ht="30" x14ac:dyDescent="0.25">
      <c r="A42" s="7">
        <v>1</v>
      </c>
      <c r="B42" s="11" t="s">
        <v>50</v>
      </c>
      <c r="C42" s="7">
        <v>4730</v>
      </c>
      <c r="D42" s="7"/>
    </row>
    <row r="43" spans="1:4" x14ac:dyDescent="0.25">
      <c r="A43" s="11">
        <v>2</v>
      </c>
      <c r="B43" s="11" t="s">
        <v>51</v>
      </c>
      <c r="C43" s="11">
        <v>8550</v>
      </c>
      <c r="D43" s="3"/>
    </row>
    <row r="44" spans="1:4" x14ac:dyDescent="0.25">
      <c r="A44" s="11">
        <v>3</v>
      </c>
      <c r="B44" s="11" t="s">
        <v>91</v>
      </c>
      <c r="C44" s="11">
        <v>587</v>
      </c>
      <c r="D44" s="3"/>
    </row>
    <row r="45" spans="1:4" ht="30" x14ac:dyDescent="0.25">
      <c r="A45" s="11">
        <v>4</v>
      </c>
      <c r="B45" s="11" t="s">
        <v>92</v>
      </c>
      <c r="C45" s="11">
        <v>829.32</v>
      </c>
      <c r="D45" s="3"/>
    </row>
    <row r="46" spans="1:4" x14ac:dyDescent="0.25">
      <c r="A46" s="11"/>
      <c r="B46" s="3" t="s">
        <v>90</v>
      </c>
      <c r="C46" s="3">
        <f>SUM(C42:C45)</f>
        <v>14696.32</v>
      </c>
      <c r="D46" s="3">
        <f>C46+D40</f>
        <v>101673.92000000001</v>
      </c>
    </row>
    <row r="47" spans="1:4" x14ac:dyDescent="0.25">
      <c r="A47" s="11"/>
      <c r="B47" s="3" t="s">
        <v>13</v>
      </c>
      <c r="C47" s="3"/>
      <c r="D47" s="3"/>
    </row>
    <row r="48" spans="1:4" ht="30" x14ac:dyDescent="0.25">
      <c r="A48" s="7">
        <v>1</v>
      </c>
      <c r="B48" s="11" t="s">
        <v>50</v>
      </c>
      <c r="C48" s="7">
        <v>4730</v>
      </c>
      <c r="D48" s="7"/>
    </row>
    <row r="49" spans="1:4" x14ac:dyDescent="0.25">
      <c r="A49" s="11">
        <v>2</v>
      </c>
      <c r="B49" s="11" t="s">
        <v>51</v>
      </c>
      <c r="C49" s="11">
        <v>8550</v>
      </c>
      <c r="D49" s="3"/>
    </row>
    <row r="50" spans="1:4" x14ac:dyDescent="0.25">
      <c r="A50" s="11">
        <v>3</v>
      </c>
      <c r="B50" s="11" t="s">
        <v>96</v>
      </c>
      <c r="C50" s="11">
        <v>1202.3</v>
      </c>
      <c r="D50" s="3"/>
    </row>
    <row r="51" spans="1:4" x14ac:dyDescent="0.25">
      <c r="A51" s="11"/>
      <c r="B51" s="3" t="s">
        <v>95</v>
      </c>
      <c r="C51" s="3">
        <f>SUM(C48:C50)</f>
        <v>14482.3</v>
      </c>
      <c r="D51" s="3">
        <f>C51+D46</f>
        <v>116156.22000000002</v>
      </c>
    </row>
    <row r="52" spans="1:4" x14ac:dyDescent="0.25">
      <c r="A52" s="11"/>
      <c r="B52" s="3" t="s">
        <v>14</v>
      </c>
      <c r="C52" s="3"/>
      <c r="D52" s="3"/>
    </row>
    <row r="53" spans="1:4" ht="30" x14ac:dyDescent="0.25">
      <c r="A53" s="7">
        <v>1</v>
      </c>
      <c r="B53" s="11" t="s">
        <v>50</v>
      </c>
      <c r="C53" s="7">
        <v>4730</v>
      </c>
      <c r="D53" s="7"/>
    </row>
    <row r="54" spans="1:4" x14ac:dyDescent="0.25">
      <c r="A54" s="11">
        <v>2</v>
      </c>
      <c r="B54" s="11" t="s">
        <v>51</v>
      </c>
      <c r="C54" s="11">
        <v>8550</v>
      </c>
      <c r="D54" s="3"/>
    </row>
    <row r="55" spans="1:4" ht="30" x14ac:dyDescent="0.25">
      <c r="A55" s="11">
        <v>3</v>
      </c>
      <c r="B55" s="11" t="s">
        <v>102</v>
      </c>
      <c r="C55" s="11">
        <v>2302.3000000000002</v>
      </c>
      <c r="D55" s="3"/>
    </row>
    <row r="56" spans="1:4" x14ac:dyDescent="0.25">
      <c r="A56" s="11"/>
      <c r="B56" s="3" t="s">
        <v>101</v>
      </c>
      <c r="C56" s="3">
        <f>SUM(C53:C55)</f>
        <v>15582.3</v>
      </c>
      <c r="D56" s="3">
        <f>C56+D51</f>
        <v>131738.52000000002</v>
      </c>
    </row>
    <row r="57" spans="1:4" x14ac:dyDescent="0.25">
      <c r="A57" s="11"/>
      <c r="B57" s="3" t="s">
        <v>15</v>
      </c>
      <c r="C57" s="3"/>
      <c r="D57" s="3"/>
    </row>
    <row r="58" spans="1:4" ht="30" x14ac:dyDescent="0.25">
      <c r="A58" s="7">
        <v>1</v>
      </c>
      <c r="B58" s="11" t="s">
        <v>50</v>
      </c>
      <c r="C58" s="7">
        <v>4730</v>
      </c>
      <c r="D58" s="7"/>
    </row>
    <row r="59" spans="1:4" x14ac:dyDescent="0.25">
      <c r="A59" s="11">
        <v>2</v>
      </c>
      <c r="B59" s="11" t="s">
        <v>51</v>
      </c>
      <c r="C59" s="11">
        <v>8550</v>
      </c>
      <c r="D59" s="3"/>
    </row>
    <row r="60" spans="1:4" x14ac:dyDescent="0.25">
      <c r="A60" s="11"/>
      <c r="B60" s="3" t="s">
        <v>105</v>
      </c>
      <c r="C60" s="3">
        <f>SUM(C58:C59)</f>
        <v>13280</v>
      </c>
      <c r="D60" s="3">
        <f>C60+D56</f>
        <v>145018.52000000002</v>
      </c>
    </row>
    <row r="61" spans="1:4" x14ac:dyDescent="0.25">
      <c r="A61" s="13"/>
      <c r="B61" s="11"/>
      <c r="C61" s="13"/>
      <c r="D61" s="12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3"/>
      <c r="C63" s="12"/>
      <c r="D63" s="12"/>
    </row>
    <row r="64" spans="1:4" x14ac:dyDescent="0.25">
      <c r="A64" s="13"/>
      <c r="B64" s="3"/>
      <c r="C64" s="12"/>
      <c r="D64" s="12"/>
    </row>
    <row r="65" spans="1:4" x14ac:dyDescent="0.25">
      <c r="A65" s="13"/>
      <c r="B65" s="3"/>
      <c r="C65" s="13"/>
      <c r="D65" s="12"/>
    </row>
    <row r="66" spans="1:4" x14ac:dyDescent="0.25">
      <c r="A66" s="13"/>
      <c r="B66" s="11"/>
      <c r="C66" s="13"/>
      <c r="D66" s="12"/>
    </row>
    <row r="67" spans="1:4" x14ac:dyDescent="0.25">
      <c r="A67" s="13"/>
      <c r="B67" s="11"/>
      <c r="C67" s="13"/>
      <c r="D67" s="12"/>
    </row>
    <row r="68" spans="1:4" x14ac:dyDescent="0.25">
      <c r="A68" s="13"/>
      <c r="B68" s="3"/>
      <c r="C68" s="12"/>
      <c r="D68" s="12"/>
    </row>
    <row r="69" spans="1:4" x14ac:dyDescent="0.25">
      <c r="A69" s="13"/>
      <c r="B69" s="3"/>
      <c r="C69" s="13"/>
      <c r="D69" s="12"/>
    </row>
    <row r="70" spans="1:4" x14ac:dyDescent="0.25">
      <c r="A70" s="13"/>
      <c r="B70" s="11"/>
      <c r="C70" s="13"/>
      <c r="D70" s="12"/>
    </row>
    <row r="71" spans="1:4" x14ac:dyDescent="0.25">
      <c r="A71" s="13"/>
      <c r="B71" s="11"/>
      <c r="C71" s="13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3"/>
    </row>
    <row r="74" spans="1:4" x14ac:dyDescent="0.25">
      <c r="A74" s="13"/>
      <c r="B74" s="50"/>
      <c r="C74" s="13"/>
      <c r="D74" s="13"/>
    </row>
    <row r="75" spans="1:4" x14ac:dyDescent="0.25">
      <c r="A75" s="13"/>
      <c r="B75" s="51"/>
      <c r="C75" s="12"/>
      <c r="D75" s="12"/>
    </row>
    <row r="76" spans="1:4" x14ac:dyDescent="0.25">
      <c r="A76" s="13"/>
      <c r="B76" s="3"/>
      <c r="C76" s="13"/>
      <c r="D76" s="12"/>
    </row>
    <row r="77" spans="1:4" x14ac:dyDescent="0.25">
      <c r="A77" s="13"/>
      <c r="B77" s="3"/>
      <c r="C77" s="12"/>
      <c r="D77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1" t="s">
        <v>56</v>
      </c>
      <c r="C1" s="61"/>
      <c r="D1" s="61"/>
    </row>
    <row r="2" spans="1:4" ht="15.95" customHeight="1" x14ac:dyDescent="0.25">
      <c r="A2" s="1"/>
      <c r="B2" s="2" t="s">
        <v>47</v>
      </c>
      <c r="C2" s="31"/>
      <c r="D2" s="31"/>
    </row>
    <row r="3" spans="1:4" ht="15.95" customHeight="1" x14ac:dyDescent="0.25">
      <c r="A3" s="1"/>
      <c r="B3" s="61" t="s">
        <v>34</v>
      </c>
      <c r="C3" s="61"/>
      <c r="D3" s="61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2"/>
      <c r="B5" s="53" t="s">
        <v>7</v>
      </c>
      <c r="C5" s="52"/>
      <c r="D5" s="7"/>
    </row>
    <row r="6" spans="1:4" ht="30" x14ac:dyDescent="0.25">
      <c r="A6" s="52">
        <v>1</v>
      </c>
      <c r="B6" s="54" t="s">
        <v>67</v>
      </c>
      <c r="C6" s="57">
        <v>1247.8</v>
      </c>
      <c r="D6" s="9">
        <f>C6</f>
        <v>1247.8</v>
      </c>
    </row>
    <row r="7" spans="1:4" x14ac:dyDescent="0.25">
      <c r="A7" s="52"/>
      <c r="B7" s="54" t="s">
        <v>8</v>
      </c>
      <c r="C7" s="57"/>
      <c r="D7" s="9"/>
    </row>
    <row r="8" spans="1:4" x14ac:dyDescent="0.25">
      <c r="A8" s="52">
        <v>1</v>
      </c>
      <c r="B8" s="54" t="s">
        <v>70</v>
      </c>
      <c r="C8" s="57">
        <v>254</v>
      </c>
      <c r="D8" s="9"/>
    </row>
    <row r="9" spans="1:4" ht="30" x14ac:dyDescent="0.25">
      <c r="A9" s="54">
        <v>2</v>
      </c>
      <c r="B9" s="54" t="s">
        <v>71</v>
      </c>
      <c r="C9" s="54">
        <v>122</v>
      </c>
      <c r="D9" s="3"/>
    </row>
    <row r="10" spans="1:4" x14ac:dyDescent="0.25">
      <c r="A10" s="52"/>
      <c r="B10" s="53" t="s">
        <v>69</v>
      </c>
      <c r="C10" s="53">
        <f>SUM(C8:C9)</f>
        <v>376</v>
      </c>
      <c r="D10" s="3">
        <f>C10+D6</f>
        <v>1623.8</v>
      </c>
    </row>
    <row r="11" spans="1:4" x14ac:dyDescent="0.25">
      <c r="A11" s="52"/>
      <c r="B11" s="53" t="s">
        <v>12</v>
      </c>
      <c r="C11" s="54"/>
      <c r="D11" s="3"/>
    </row>
    <row r="12" spans="1:4" ht="30" x14ac:dyDescent="0.25">
      <c r="A12" s="54">
        <v>1</v>
      </c>
      <c r="B12" s="54" t="s">
        <v>93</v>
      </c>
      <c r="C12" s="54">
        <v>365</v>
      </c>
      <c r="D12" s="3">
        <f>C12+D10</f>
        <v>1988.8</v>
      </c>
    </row>
    <row r="13" spans="1:4" x14ac:dyDescent="0.25">
      <c r="A13" s="54"/>
      <c r="B13" s="53" t="s">
        <v>15</v>
      </c>
      <c r="C13" s="54"/>
      <c r="D13" s="3"/>
    </row>
    <row r="14" spans="1:4" x14ac:dyDescent="0.25">
      <c r="A14" s="54">
        <v>1</v>
      </c>
      <c r="B14" s="54" t="s">
        <v>107</v>
      </c>
      <c r="C14" s="54">
        <v>1740.5</v>
      </c>
      <c r="D14" s="3">
        <f>C14+D12</f>
        <v>3729.3</v>
      </c>
    </row>
    <row r="15" spans="1:4" x14ac:dyDescent="0.25">
      <c r="A15" s="54"/>
      <c r="B15" s="53"/>
      <c r="C15" s="53"/>
      <c r="D15" s="3"/>
    </row>
    <row r="16" spans="1:4" x14ac:dyDescent="0.25">
      <c r="A16" s="54"/>
      <c r="B16" s="53"/>
      <c r="C16" s="54"/>
      <c r="D16" s="3"/>
    </row>
    <row r="17" spans="1:4" x14ac:dyDescent="0.25">
      <c r="A17" s="54"/>
      <c r="B17" s="54"/>
      <c r="C17" s="53"/>
      <c r="D17" s="3"/>
    </row>
    <row r="18" spans="1:4" x14ac:dyDescent="0.25">
      <c r="A18" s="54"/>
      <c r="B18" s="53"/>
      <c r="C18" s="54"/>
      <c r="D18" s="3"/>
    </row>
    <row r="19" spans="1:4" x14ac:dyDescent="0.25">
      <c r="A19" s="54"/>
      <c r="B19" s="54"/>
      <c r="C19" s="54"/>
      <c r="D19" s="3"/>
    </row>
    <row r="20" spans="1:4" x14ac:dyDescent="0.25">
      <c r="A20" s="54"/>
      <c r="B20" s="53"/>
      <c r="C20" s="54"/>
      <c r="D20" s="3"/>
    </row>
    <row r="21" spans="1:4" x14ac:dyDescent="0.25">
      <c r="A21" s="54"/>
      <c r="B21" s="54"/>
      <c r="C21" s="53"/>
      <c r="D21" s="3"/>
    </row>
    <row r="22" spans="1:4" x14ac:dyDescent="0.25">
      <c r="A22" s="54"/>
      <c r="B22" s="54"/>
      <c r="C22" s="54"/>
      <c r="D22" s="3"/>
    </row>
    <row r="23" spans="1:4" x14ac:dyDescent="0.25">
      <c r="A23" s="54"/>
      <c r="B23" s="53"/>
      <c r="C23" s="54"/>
      <c r="D23" s="3"/>
    </row>
    <row r="24" spans="1:4" x14ac:dyDescent="0.25">
      <c r="A24" s="54"/>
      <c r="B24" s="54"/>
      <c r="C24" s="54"/>
      <c r="D24" s="3"/>
    </row>
    <row r="25" spans="1:4" x14ac:dyDescent="0.25">
      <c r="A25" s="54"/>
      <c r="B25" s="54"/>
      <c r="C25" s="54"/>
      <c r="D25" s="3"/>
    </row>
    <row r="26" spans="1:4" x14ac:dyDescent="0.25">
      <c r="A26" s="54"/>
      <c r="B26" s="54"/>
      <c r="C26" s="54"/>
      <c r="D26" s="3"/>
    </row>
    <row r="27" spans="1:4" x14ac:dyDescent="0.25">
      <c r="A27" s="54"/>
      <c r="B27" s="54"/>
      <c r="C27" s="54"/>
      <c r="D27" s="3"/>
    </row>
    <row r="28" spans="1:4" x14ac:dyDescent="0.25">
      <c r="A28" s="53"/>
      <c r="B28" s="53"/>
      <c r="C28" s="53"/>
      <c r="D28" s="3"/>
    </row>
    <row r="29" spans="1:4" x14ac:dyDescent="0.25">
      <c r="A29" s="54"/>
      <c r="B29" s="54"/>
      <c r="C29" s="54"/>
      <c r="D29" s="3"/>
    </row>
    <row r="30" spans="1:4" x14ac:dyDescent="0.25">
      <c r="A30" s="54"/>
      <c r="B30" s="53"/>
      <c r="C30" s="54"/>
      <c r="D30" s="3"/>
    </row>
    <row r="31" spans="1:4" x14ac:dyDescent="0.25">
      <c r="A31" s="54"/>
      <c r="B31" s="54"/>
      <c r="C31" s="54"/>
      <c r="D31" s="3"/>
    </row>
    <row r="32" spans="1:4" x14ac:dyDescent="0.25">
      <c r="A32" s="54"/>
      <c r="B32" s="54"/>
      <c r="C32" s="54"/>
      <c r="D32" s="3"/>
    </row>
    <row r="33" spans="1:4" x14ac:dyDescent="0.25">
      <c r="A33" s="54"/>
      <c r="B33" s="54"/>
      <c r="C33" s="54"/>
      <c r="D33" s="3"/>
    </row>
    <row r="34" spans="1:4" x14ac:dyDescent="0.25">
      <c r="A34" s="54"/>
      <c r="B34" s="53"/>
      <c r="C34" s="54"/>
      <c r="D34" s="3"/>
    </row>
    <row r="35" spans="1:4" x14ac:dyDescent="0.25">
      <c r="A35" s="55"/>
      <c r="B35" s="53"/>
      <c r="C35" s="55"/>
      <c r="D35" s="12"/>
    </row>
    <row r="36" spans="1:4" x14ac:dyDescent="0.25">
      <c r="A36" s="55"/>
      <c r="B36" s="54"/>
      <c r="C36" s="55"/>
      <c r="D36" s="12"/>
    </row>
    <row r="37" spans="1:4" x14ac:dyDescent="0.25">
      <c r="A37" s="55"/>
      <c r="B37" s="54"/>
      <c r="C37" s="55"/>
      <c r="D37" s="12"/>
    </row>
    <row r="38" spans="1:4" x14ac:dyDescent="0.25">
      <c r="A38" s="55"/>
      <c r="B38" s="53"/>
      <c r="C38" s="55"/>
      <c r="D38" s="12"/>
    </row>
    <row r="39" spans="1:4" x14ac:dyDescent="0.25">
      <c r="A39" s="55"/>
      <c r="B39" s="53"/>
      <c r="C39" s="55"/>
      <c r="D39" s="13"/>
    </row>
    <row r="40" spans="1:4" x14ac:dyDescent="0.25">
      <c r="A40" s="55"/>
      <c r="B40" s="54"/>
      <c r="C40" s="55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3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3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3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2"/>
      <c r="D54" s="12"/>
    </row>
    <row r="55" spans="1:4" x14ac:dyDescent="0.25">
      <c r="A55" s="13"/>
      <c r="B55" s="3"/>
      <c r="C55" s="13"/>
      <c r="D55" s="13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2"/>
      <c r="D57" s="12"/>
    </row>
    <row r="58" spans="1:4" x14ac:dyDescent="0.25">
      <c r="B58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D23" sqref="D2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1" t="s">
        <v>56</v>
      </c>
      <c r="C1" s="61"/>
      <c r="D1" s="61"/>
      <c r="E1" s="6"/>
      <c r="F1" s="6"/>
      <c r="G1" s="6"/>
      <c r="H1" s="6"/>
    </row>
    <row r="2" spans="1:8" ht="15.95" customHeight="1" x14ac:dyDescent="0.25">
      <c r="A2" s="1"/>
      <c r="B2" s="62" t="s">
        <v>47</v>
      </c>
      <c r="C2" s="62"/>
      <c r="D2" s="62"/>
      <c r="E2" s="1"/>
      <c r="F2" s="1"/>
      <c r="G2" s="1"/>
      <c r="H2" s="1"/>
    </row>
    <row r="3" spans="1:8" ht="15.95" customHeight="1" x14ac:dyDescent="0.25">
      <c r="A3" s="1"/>
      <c r="B3" s="61" t="s">
        <v>35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60</v>
      </c>
      <c r="C6" s="39">
        <v>44300</v>
      </c>
      <c r="D6" s="3">
        <f>C6</f>
        <v>44300</v>
      </c>
    </row>
    <row r="7" spans="1:8" x14ac:dyDescent="0.25">
      <c r="A7" s="13"/>
      <c r="B7" s="12" t="s">
        <v>5</v>
      </c>
      <c r="C7" s="16"/>
      <c r="D7" s="12"/>
    </row>
    <row r="8" spans="1:8" x14ac:dyDescent="0.25">
      <c r="A8" s="13">
        <v>1</v>
      </c>
      <c r="B8" s="11" t="s">
        <v>54</v>
      </c>
      <c r="C8" s="11">
        <v>3200</v>
      </c>
      <c r="D8" s="12">
        <f>C8+D6</f>
        <v>47500</v>
      </c>
    </row>
    <row r="9" spans="1:8" x14ac:dyDescent="0.25">
      <c r="A9" s="32"/>
      <c r="B9" s="33" t="s">
        <v>3</v>
      </c>
      <c r="C9" s="12"/>
      <c r="D9" s="12"/>
    </row>
    <row r="10" spans="1:8" ht="30" x14ac:dyDescent="0.25">
      <c r="A10" s="14"/>
      <c r="B10" s="58" t="s">
        <v>64</v>
      </c>
      <c r="C10" s="59">
        <v>5089.5</v>
      </c>
      <c r="D10" s="47">
        <f>C10+D8</f>
        <v>52589.5</v>
      </c>
    </row>
    <row r="11" spans="1:8" x14ac:dyDescent="0.25">
      <c r="A11" s="13"/>
      <c r="B11" s="60" t="s">
        <v>8</v>
      </c>
      <c r="C11" s="13"/>
      <c r="D11" s="13"/>
    </row>
    <row r="12" spans="1:8" x14ac:dyDescent="0.25">
      <c r="A12" s="13">
        <v>1</v>
      </c>
      <c r="B12" s="11" t="s">
        <v>73</v>
      </c>
      <c r="C12" s="13">
        <f>7484+32635</f>
        <v>40119</v>
      </c>
      <c r="D12" s="13">
        <f>C12+D10</f>
        <v>92708.5</v>
      </c>
    </row>
    <row r="13" spans="1:8" x14ac:dyDescent="0.25">
      <c r="A13" s="13"/>
      <c r="B13" s="12" t="s">
        <v>10</v>
      </c>
      <c r="C13" s="12"/>
      <c r="D13" s="12"/>
    </row>
    <row r="14" spans="1:8" x14ac:dyDescent="0.25">
      <c r="A14" s="13">
        <v>1</v>
      </c>
      <c r="B14" s="13" t="s">
        <v>85</v>
      </c>
      <c r="C14" s="13">
        <v>14032</v>
      </c>
      <c r="D14" s="12">
        <f>C14+D12</f>
        <v>106740.5</v>
      </c>
    </row>
    <row r="15" spans="1:8" x14ac:dyDescent="0.25">
      <c r="A15" s="13"/>
      <c r="B15" s="3" t="s">
        <v>13</v>
      </c>
      <c r="C15" s="13"/>
      <c r="D15" s="12"/>
    </row>
    <row r="16" spans="1:8" x14ac:dyDescent="0.25">
      <c r="A16" s="13">
        <v>1</v>
      </c>
      <c r="B16" s="11" t="s">
        <v>99</v>
      </c>
      <c r="C16" s="13">
        <v>10500</v>
      </c>
      <c r="D16" s="12">
        <f>C16+D14</f>
        <v>117240.5</v>
      </c>
    </row>
    <row r="17" spans="1:4" x14ac:dyDescent="0.25">
      <c r="A17" s="13"/>
      <c r="B17" s="3" t="s">
        <v>14</v>
      </c>
      <c r="C17" s="13"/>
      <c r="D17" s="12"/>
    </row>
    <row r="18" spans="1:4" x14ac:dyDescent="0.25">
      <c r="A18" s="13">
        <v>1</v>
      </c>
      <c r="B18" s="34" t="s">
        <v>103</v>
      </c>
      <c r="C18" s="12">
        <v>8258.4</v>
      </c>
      <c r="D18" s="12"/>
    </row>
    <row r="19" spans="1:4" x14ac:dyDescent="0.25">
      <c r="A19" s="13">
        <v>2</v>
      </c>
      <c r="B19" s="11" t="s">
        <v>104</v>
      </c>
      <c r="C19" s="13">
        <v>17813.599999999999</v>
      </c>
      <c r="D19" s="13"/>
    </row>
    <row r="20" spans="1:4" x14ac:dyDescent="0.25">
      <c r="A20" s="13"/>
      <c r="B20" s="3" t="s">
        <v>101</v>
      </c>
      <c r="C20" s="12">
        <f>SUM(C18:C19)</f>
        <v>26072</v>
      </c>
      <c r="D20" s="12">
        <f>C20+D16</f>
        <v>143312.5</v>
      </c>
    </row>
    <row r="21" spans="1:4" x14ac:dyDescent="0.25">
      <c r="A21" s="13"/>
      <c r="B21" s="12" t="s">
        <v>15</v>
      </c>
      <c r="C21" s="12"/>
      <c r="D21" s="12"/>
    </row>
    <row r="22" spans="1:4" ht="30" x14ac:dyDescent="0.25">
      <c r="A22" s="13">
        <v>1</v>
      </c>
      <c r="B22" s="11" t="s">
        <v>108</v>
      </c>
      <c r="C22" s="13">
        <v>24767</v>
      </c>
      <c r="D22" s="12">
        <f>C22+D20</f>
        <v>168079.5</v>
      </c>
    </row>
    <row r="23" spans="1:4" x14ac:dyDescent="0.25">
      <c r="A23" s="13"/>
      <c r="B23" s="11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1" t="s">
        <v>56</v>
      </c>
      <c r="C1" s="61"/>
      <c r="D1" s="61"/>
    </row>
    <row r="2" spans="1:4" ht="15.75" x14ac:dyDescent="0.25">
      <c r="A2" s="1"/>
      <c r="B2" s="62" t="s">
        <v>47</v>
      </c>
      <c r="C2" s="62"/>
      <c r="D2" s="62"/>
    </row>
    <row r="3" spans="1:4" ht="15.75" x14ac:dyDescent="0.25">
      <c r="A3" s="1"/>
      <c r="B3" s="61" t="s">
        <v>37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54"/>
      <c r="B5" s="53" t="s">
        <v>5</v>
      </c>
      <c r="C5" s="54"/>
      <c r="D5" s="3"/>
    </row>
    <row r="6" spans="1:4" x14ac:dyDescent="0.25">
      <c r="A6" s="54">
        <v>1</v>
      </c>
      <c r="B6" s="54" t="s">
        <v>62</v>
      </c>
      <c r="C6" s="53">
        <v>3783.3</v>
      </c>
      <c r="D6" s="3">
        <f>C6</f>
        <v>3783.3</v>
      </c>
    </row>
    <row r="7" spans="1:4" x14ac:dyDescent="0.25">
      <c r="A7" s="9"/>
      <c r="B7" s="3"/>
      <c r="C7" s="35"/>
      <c r="D7" s="9"/>
    </row>
    <row r="8" spans="1:4" x14ac:dyDescent="0.25">
      <c r="A8" s="9"/>
      <c r="B8" s="11"/>
      <c r="C8" s="19"/>
      <c r="D8" s="3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1" t="s">
        <v>57</v>
      </c>
      <c r="C1" s="61"/>
      <c r="D1" s="61"/>
      <c r="E1" s="6"/>
      <c r="F1" s="6"/>
      <c r="G1" s="6"/>
      <c r="H1" s="6"/>
    </row>
    <row r="2" spans="1:8" ht="15.95" customHeight="1" x14ac:dyDescent="0.25">
      <c r="A2" s="1"/>
      <c r="B2" s="62" t="s">
        <v>47</v>
      </c>
      <c r="C2" s="62"/>
      <c r="D2" s="62"/>
      <c r="E2" s="1"/>
      <c r="F2" s="1"/>
      <c r="G2" s="1"/>
      <c r="H2" s="1"/>
    </row>
    <row r="3" spans="1:8" ht="15.95" customHeight="1" x14ac:dyDescent="0.25">
      <c r="A3" s="1"/>
      <c r="B3" s="61" t="s">
        <v>36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13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97</v>
      </c>
      <c r="C6" s="11">
        <v>49659.8</v>
      </c>
      <c r="D6" s="3"/>
    </row>
    <row r="7" spans="1:8" s="1" customFormat="1" ht="30" x14ac:dyDescent="0.25">
      <c r="A7" s="11">
        <v>2</v>
      </c>
      <c r="B7" s="11" t="s">
        <v>98</v>
      </c>
      <c r="C7" s="11">
        <v>8094.8</v>
      </c>
      <c r="D7" s="42"/>
    </row>
    <row r="8" spans="1:8" s="5" customFormat="1" x14ac:dyDescent="0.25">
      <c r="A8" s="12"/>
      <c r="B8" s="12" t="s">
        <v>95</v>
      </c>
      <c r="C8" s="12">
        <f>SUM(C6:C7)</f>
        <v>57754.600000000006</v>
      </c>
      <c r="D8" s="43">
        <f>C8</f>
        <v>57754.600000000006</v>
      </c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3"/>
      <c r="B12" s="11"/>
      <c r="C12" s="11"/>
      <c r="D12" s="3"/>
    </row>
    <row r="13" spans="1:8" x14ac:dyDescent="0.25">
      <c r="A13" s="12"/>
      <c r="B13" s="11"/>
      <c r="C13" s="13"/>
      <c r="D13" s="43"/>
    </row>
    <row r="14" spans="1:8" x14ac:dyDescent="0.25">
      <c r="A14" s="12"/>
      <c r="B14" s="3"/>
      <c r="C14" s="12"/>
      <c r="D14" s="43"/>
    </row>
    <row r="15" spans="1:8" x14ac:dyDescent="0.25">
      <c r="A15" s="13"/>
      <c r="B15" s="3"/>
      <c r="C15" s="13"/>
      <c r="D15" s="13"/>
    </row>
    <row r="16" spans="1:8" x14ac:dyDescent="0.25">
      <c r="A16" s="13"/>
      <c r="B16" s="11"/>
      <c r="C16" s="12"/>
      <c r="D16" s="43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zoomScaleSheetLayoutView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6.42578125" customWidth="1"/>
    <col min="11" max="11" width="16.5703125" customWidth="1"/>
    <col min="12" max="13" width="15.28515625" customWidth="1"/>
    <col min="14" max="14" width="19.28515625" customWidth="1"/>
  </cols>
  <sheetData>
    <row r="1" spans="1:14" ht="21" x14ac:dyDescent="0.35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x14ac:dyDescent="0.25">
      <c r="A2" s="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47347.990000000005</v>
      </c>
      <c r="C4" s="24">
        <f t="shared" ref="C4:N4" si="0">C5+C6+C7</f>
        <v>47347.990000000005</v>
      </c>
      <c r="D4" s="24">
        <f t="shared" si="0"/>
        <v>47347.990000000005</v>
      </c>
      <c r="E4" s="24">
        <f t="shared" si="0"/>
        <v>47347.990000000005</v>
      </c>
      <c r="F4" s="24">
        <f t="shared" si="0"/>
        <v>47347.990000000005</v>
      </c>
      <c r="G4" s="24">
        <f t="shared" si="0"/>
        <v>47347.990000000005</v>
      </c>
      <c r="H4" s="24">
        <f t="shared" si="0"/>
        <v>52094.51</v>
      </c>
      <c r="I4" s="24">
        <f t="shared" si="0"/>
        <v>52094.51</v>
      </c>
      <c r="J4" s="24">
        <f t="shared" si="0"/>
        <v>52094.51</v>
      </c>
      <c r="K4" s="24">
        <f t="shared" si="0"/>
        <v>52094.51</v>
      </c>
      <c r="L4" s="24">
        <f t="shared" si="0"/>
        <v>52094.51</v>
      </c>
      <c r="M4" s="24">
        <f t="shared" si="0"/>
        <v>52094.51</v>
      </c>
      <c r="N4" s="24">
        <f t="shared" si="0"/>
        <v>596655</v>
      </c>
    </row>
    <row r="5" spans="1:14" ht="39" customHeight="1" x14ac:dyDescent="0.35">
      <c r="A5" s="28" t="s">
        <v>17</v>
      </c>
      <c r="B5" s="25">
        <v>34573.410000000003</v>
      </c>
      <c r="C5" s="25">
        <v>34573.410000000003</v>
      </c>
      <c r="D5" s="25">
        <v>34573.410000000003</v>
      </c>
      <c r="E5" s="25">
        <v>34573.410000000003</v>
      </c>
      <c r="F5" s="25">
        <v>34573.410000000003</v>
      </c>
      <c r="G5" s="25">
        <v>34573.410000000003</v>
      </c>
      <c r="H5" s="25">
        <v>38030.75</v>
      </c>
      <c r="I5" s="25">
        <v>38030.75</v>
      </c>
      <c r="J5" s="25">
        <v>38030.75</v>
      </c>
      <c r="K5" s="25">
        <v>38030.75</v>
      </c>
      <c r="L5" s="25">
        <v>38030.75</v>
      </c>
      <c r="M5" s="25">
        <v>38030.75</v>
      </c>
      <c r="N5" s="25">
        <f t="shared" ref="N5:N23" si="1">SUM(B5:M5)</f>
        <v>435624.96000000002</v>
      </c>
    </row>
    <row r="6" spans="1:14" ht="44.25" customHeight="1" x14ac:dyDescent="0.35">
      <c r="A6" s="28" t="s">
        <v>39</v>
      </c>
      <c r="B6" s="25">
        <v>12774.58</v>
      </c>
      <c r="C6" s="25">
        <v>12774.58</v>
      </c>
      <c r="D6" s="25">
        <v>12774.58</v>
      </c>
      <c r="E6" s="25">
        <v>12774.58</v>
      </c>
      <c r="F6" s="25">
        <v>12774.58</v>
      </c>
      <c r="G6" s="25">
        <v>12774.58</v>
      </c>
      <c r="H6" s="25">
        <v>14063.76</v>
      </c>
      <c r="I6" s="25">
        <v>14063.76</v>
      </c>
      <c r="J6" s="25">
        <v>14063.76</v>
      </c>
      <c r="K6" s="25">
        <v>14063.76</v>
      </c>
      <c r="L6" s="25">
        <v>14063.76</v>
      </c>
      <c r="M6" s="25">
        <v>14063.76</v>
      </c>
      <c r="N6" s="25">
        <f>SUM(B6:M6)</f>
        <v>161030.04</v>
      </c>
    </row>
    <row r="7" spans="1:14" ht="44.25" customHeight="1" x14ac:dyDescent="0.35">
      <c r="A7" s="28" t="s">
        <v>32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18</v>
      </c>
      <c r="B8" s="24">
        <f>B9+B10+B11+B12+B13</f>
        <v>53209.78</v>
      </c>
      <c r="C8" s="24">
        <f t="shared" ref="C8:M8" si="2">C9+C10+C11+C12+C13</f>
        <v>54814</v>
      </c>
      <c r="D8" s="24">
        <f t="shared" si="2"/>
        <v>56001.53</v>
      </c>
      <c r="E8" s="24">
        <f t="shared" si="2"/>
        <v>56059.23</v>
      </c>
      <c r="F8" s="24">
        <f t="shared" si="2"/>
        <v>58693.89</v>
      </c>
      <c r="G8" s="24">
        <f t="shared" si="2"/>
        <v>82896.140000000014</v>
      </c>
      <c r="H8" s="24">
        <f t="shared" si="2"/>
        <v>63751.4</v>
      </c>
      <c r="I8" s="24">
        <f t="shared" si="2"/>
        <v>57402.35</v>
      </c>
      <c r="J8" s="24">
        <f t="shared" si="2"/>
        <v>61253.3</v>
      </c>
      <c r="K8" s="24">
        <f t="shared" si="2"/>
        <v>54835.83</v>
      </c>
      <c r="L8" s="24">
        <f t="shared" si="2"/>
        <v>60343.420000000006</v>
      </c>
      <c r="M8" s="24">
        <f t="shared" si="2"/>
        <v>85525.5</v>
      </c>
      <c r="N8" s="24">
        <f t="shared" si="1"/>
        <v>744786.37</v>
      </c>
    </row>
    <row r="9" spans="1:14" ht="40.5" customHeight="1" x14ac:dyDescent="0.35">
      <c r="A9" s="28" t="s">
        <v>19</v>
      </c>
      <c r="B9" s="25">
        <v>3097.06</v>
      </c>
      <c r="C9" s="25">
        <v>2158.92</v>
      </c>
      <c r="D9" s="25">
        <v>2158.92</v>
      </c>
      <c r="E9" s="25">
        <v>2158.92</v>
      </c>
      <c r="F9" s="25">
        <v>4396.92</v>
      </c>
      <c r="G9" s="25">
        <v>27585.75</v>
      </c>
      <c r="H9" s="25">
        <f>3538.92+1408.33</f>
        <v>4947.25</v>
      </c>
      <c r="I9" s="25">
        <v>2158.92</v>
      </c>
      <c r="J9" s="25">
        <v>4826.66</v>
      </c>
      <c r="K9" s="25">
        <v>2158.92</v>
      </c>
      <c r="L9" s="25">
        <v>3193.92</v>
      </c>
      <c r="M9" s="25">
        <f>2158.92+3477</f>
        <v>5635.92</v>
      </c>
      <c r="N9" s="24">
        <f t="shared" si="1"/>
        <v>64478.079999999987</v>
      </c>
    </row>
    <row r="10" spans="1:14" ht="45.75" customHeight="1" x14ac:dyDescent="0.35">
      <c r="A10" s="28" t="s">
        <v>20</v>
      </c>
      <c r="B10" s="26">
        <v>11345</v>
      </c>
      <c r="C10" s="25">
        <v>10886</v>
      </c>
      <c r="D10" s="25">
        <v>10886</v>
      </c>
      <c r="E10" s="25">
        <v>12676.6</v>
      </c>
      <c r="F10" s="25">
        <v>11570</v>
      </c>
      <c r="G10" s="25">
        <v>11570</v>
      </c>
      <c r="H10" s="25">
        <v>14660</v>
      </c>
      <c r="I10" s="25">
        <v>14270</v>
      </c>
      <c r="J10" s="25">
        <v>14696.32</v>
      </c>
      <c r="K10" s="25">
        <v>14482.3</v>
      </c>
      <c r="L10" s="25">
        <v>15582.3</v>
      </c>
      <c r="M10" s="25">
        <v>13280</v>
      </c>
      <c r="N10" s="24">
        <f t="shared" si="1"/>
        <v>155904.52000000002</v>
      </c>
    </row>
    <row r="11" spans="1:14" ht="45.75" customHeight="1" x14ac:dyDescent="0.35">
      <c r="A11" s="36" t="s">
        <v>30</v>
      </c>
      <c r="B11" s="26"/>
      <c r="C11" s="25"/>
      <c r="D11" s="25"/>
      <c r="E11" s="25">
        <v>1247.8</v>
      </c>
      <c r="F11" s="25">
        <v>376</v>
      </c>
      <c r="G11" s="25"/>
      <c r="H11" s="25"/>
      <c r="I11" s="25"/>
      <c r="J11" s="25">
        <v>365</v>
      </c>
      <c r="K11" s="25"/>
      <c r="L11" s="25"/>
      <c r="M11" s="25">
        <v>1740.5</v>
      </c>
      <c r="N11" s="24">
        <f t="shared" si="1"/>
        <v>3729.3</v>
      </c>
    </row>
    <row r="12" spans="1:14" ht="45.75" customHeight="1" x14ac:dyDescent="0.35">
      <c r="A12" s="36" t="s">
        <v>38</v>
      </c>
      <c r="B12" s="25">
        <f>34632.01+1155</f>
        <v>35787.01</v>
      </c>
      <c r="C12" s="25">
        <v>34632.01</v>
      </c>
      <c r="D12" s="25">
        <v>34632.01</v>
      </c>
      <c r="E12" s="25">
        <v>34632.01</v>
      </c>
      <c r="F12" s="25">
        <v>34632.01</v>
      </c>
      <c r="G12" s="25">
        <v>34632.01</v>
      </c>
      <c r="H12" s="25">
        <v>34632.01</v>
      </c>
      <c r="I12" s="25">
        <v>34632.01</v>
      </c>
      <c r="J12" s="25">
        <v>34632.01</v>
      </c>
      <c r="K12" s="25">
        <v>34632.01</v>
      </c>
      <c r="L12" s="25">
        <v>34632.01</v>
      </c>
      <c r="M12" s="25">
        <v>57732.01</v>
      </c>
      <c r="N12" s="24">
        <f t="shared" si="1"/>
        <v>439839.12000000005</v>
      </c>
    </row>
    <row r="13" spans="1:14" ht="21.75" customHeight="1" x14ac:dyDescent="0.35">
      <c r="A13" s="28" t="s">
        <v>21</v>
      </c>
      <c r="B13" s="25">
        <v>2980.71</v>
      </c>
      <c r="C13" s="25">
        <v>7137.07</v>
      </c>
      <c r="D13" s="25">
        <v>8324.6</v>
      </c>
      <c r="E13" s="25">
        <v>5343.9</v>
      </c>
      <c r="F13" s="25">
        <v>7718.96</v>
      </c>
      <c r="G13" s="25">
        <v>9108.3799999999992</v>
      </c>
      <c r="H13" s="25">
        <v>9512.14</v>
      </c>
      <c r="I13" s="25">
        <v>6341.42</v>
      </c>
      <c r="J13" s="25">
        <v>6733.31</v>
      </c>
      <c r="K13" s="25">
        <v>3562.6</v>
      </c>
      <c r="L13" s="25">
        <v>6935.19</v>
      </c>
      <c r="M13" s="25">
        <v>7137.07</v>
      </c>
      <c r="N13" s="25">
        <f>SUM(B13:M13)</f>
        <v>80835.350000000006</v>
      </c>
    </row>
    <row r="14" spans="1:14" ht="23.25" customHeight="1" x14ac:dyDescent="0.35">
      <c r="A14" s="29" t="s">
        <v>22</v>
      </c>
      <c r="B14" s="24">
        <f t="shared" ref="B14:M14" si="3">B15+B16+B17</f>
        <v>44300</v>
      </c>
      <c r="C14" s="24">
        <f t="shared" si="3"/>
        <v>6983.3</v>
      </c>
      <c r="D14" s="24">
        <f t="shared" si="3"/>
        <v>5089.5</v>
      </c>
      <c r="E14" s="24">
        <f t="shared" si="3"/>
        <v>0</v>
      </c>
      <c r="F14" s="24">
        <f t="shared" si="3"/>
        <v>40119</v>
      </c>
      <c r="G14" s="24">
        <f t="shared" si="3"/>
        <v>0</v>
      </c>
      <c r="H14" s="24">
        <f t="shared" si="3"/>
        <v>14032</v>
      </c>
      <c r="I14" s="24">
        <f t="shared" si="3"/>
        <v>0</v>
      </c>
      <c r="J14" s="24">
        <f t="shared" si="3"/>
        <v>0</v>
      </c>
      <c r="K14" s="24">
        <f t="shared" si="3"/>
        <v>68254.600000000006</v>
      </c>
      <c r="L14" s="24">
        <f t="shared" si="3"/>
        <v>26072</v>
      </c>
      <c r="M14" s="24">
        <f t="shared" si="3"/>
        <v>24767</v>
      </c>
      <c r="N14" s="24">
        <f t="shared" si="1"/>
        <v>229617.40000000002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57754.6</v>
      </c>
      <c r="L15" s="25"/>
      <c r="M15" s="25"/>
      <c r="N15" s="25">
        <f t="shared" si="1"/>
        <v>57754.6</v>
      </c>
    </row>
    <row r="16" spans="1:14" ht="40.5" customHeight="1" x14ac:dyDescent="0.35">
      <c r="A16" s="28" t="s">
        <v>24</v>
      </c>
      <c r="B16" s="25">
        <v>44300</v>
      </c>
      <c r="C16" s="25">
        <v>3200</v>
      </c>
      <c r="D16" s="25">
        <v>5089.5</v>
      </c>
      <c r="E16" s="25"/>
      <c r="F16" s="25">
        <v>40119</v>
      </c>
      <c r="G16" s="25"/>
      <c r="H16" s="25">
        <v>14032</v>
      </c>
      <c r="I16" s="25"/>
      <c r="J16" s="25"/>
      <c r="K16" s="25">
        <v>10500</v>
      </c>
      <c r="L16" s="25">
        <v>26072</v>
      </c>
      <c r="M16" s="25">
        <f>24767</f>
        <v>24767</v>
      </c>
      <c r="N16" s="25">
        <f t="shared" si="1"/>
        <v>168079.5</v>
      </c>
    </row>
    <row r="17" spans="1:14" ht="40.5" customHeight="1" x14ac:dyDescent="0.35">
      <c r="A17" s="36" t="s">
        <v>31</v>
      </c>
      <c r="B17" s="25"/>
      <c r="C17" s="25">
        <v>3783.3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3783.3</v>
      </c>
    </row>
    <row r="18" spans="1:14" ht="40.5" customHeight="1" x14ac:dyDescent="0.35">
      <c r="A18" s="46" t="s">
        <v>41</v>
      </c>
      <c r="B18" s="25"/>
      <c r="C18" s="25"/>
      <c r="D18" s="25"/>
      <c r="E18" s="25"/>
      <c r="F18" s="25">
        <v>2856.2</v>
      </c>
      <c r="G18" s="25">
        <v>2350.7399999999998</v>
      </c>
      <c r="H18" s="25">
        <v>8400</v>
      </c>
      <c r="I18" s="25"/>
      <c r="J18" s="25">
        <v>6925.5</v>
      </c>
      <c r="K18" s="25"/>
      <c r="L18" s="25"/>
      <c r="M18" s="25"/>
      <c r="N18" s="24">
        <f t="shared" si="1"/>
        <v>20532.439999999999</v>
      </c>
    </row>
    <row r="19" spans="1:14" ht="40.5" customHeight="1" x14ac:dyDescent="0.35">
      <c r="A19" s="29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49"/>
      <c r="M20" s="25"/>
      <c r="N20" s="25">
        <f t="shared" si="5"/>
        <v>0</v>
      </c>
    </row>
    <row r="21" spans="1:14" ht="40.5" customHeight="1" x14ac:dyDescent="0.35">
      <c r="A21" s="28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46</v>
      </c>
      <c r="B23" s="24">
        <v>26076.560000000001</v>
      </c>
      <c r="C23" s="24">
        <v>26076.560000000001</v>
      </c>
      <c r="D23" s="24">
        <v>26076.560000000001</v>
      </c>
      <c r="E23" s="24">
        <v>26076.560000000001</v>
      </c>
      <c r="F23" s="24">
        <v>26076.560000000001</v>
      </c>
      <c r="G23" s="24">
        <v>26076.560000000001</v>
      </c>
      <c r="H23" s="24">
        <v>28713.51</v>
      </c>
      <c r="I23" s="24">
        <v>28713.51</v>
      </c>
      <c r="J23" s="24">
        <v>28713.51</v>
      </c>
      <c r="K23" s="24">
        <v>28713.51</v>
      </c>
      <c r="L23" s="24">
        <v>28713.51</v>
      </c>
      <c r="M23" s="24">
        <v>28713.51</v>
      </c>
      <c r="N23" s="24">
        <f t="shared" si="1"/>
        <v>328740.42000000004</v>
      </c>
    </row>
    <row r="24" spans="1:14" ht="22.5" customHeight="1" x14ac:dyDescent="0.35">
      <c r="A24" s="29" t="s">
        <v>25</v>
      </c>
      <c r="B24" s="24">
        <f>B4+B8+B14+B23+B18+B19</f>
        <v>170934.33000000002</v>
      </c>
      <c r="C24" s="24">
        <f t="shared" ref="C24:M24" si="6">C4+C8+C14+C23+C18+C19</f>
        <v>135221.85</v>
      </c>
      <c r="D24" s="24">
        <f t="shared" si="6"/>
        <v>134515.58000000002</v>
      </c>
      <c r="E24" s="24">
        <f t="shared" si="6"/>
        <v>129483.78</v>
      </c>
      <c r="F24" s="24">
        <f t="shared" si="6"/>
        <v>175093.64</v>
      </c>
      <c r="G24" s="24">
        <f t="shared" si="6"/>
        <v>158671.43000000002</v>
      </c>
      <c r="H24" s="24">
        <f>H4+H8+H14+H23+H18+H19</f>
        <v>166991.42000000001</v>
      </c>
      <c r="I24" s="24">
        <f t="shared" si="6"/>
        <v>138210.37</v>
      </c>
      <c r="J24" s="24">
        <f t="shared" si="6"/>
        <v>148986.82</v>
      </c>
      <c r="K24" s="24">
        <f>K4+K8+K14+K23+K18+K19</f>
        <v>203898.45</v>
      </c>
      <c r="L24" s="24">
        <f t="shared" si="6"/>
        <v>167223.44</v>
      </c>
      <c r="M24" s="24">
        <f t="shared" si="6"/>
        <v>191100.52000000002</v>
      </c>
      <c r="N24" s="24">
        <f>N4+N8+N14+N23+N18+N19</f>
        <v>1920331.63</v>
      </c>
    </row>
    <row r="25" spans="1:14" ht="15.75" x14ac:dyDescent="0.25">
      <c r="A25" s="64" t="s">
        <v>49</v>
      </c>
      <c r="B25" s="64"/>
      <c r="C25" s="64"/>
      <c r="D25" s="30"/>
      <c r="E25" s="30"/>
      <c r="F25" s="30"/>
      <c r="G25" s="41"/>
      <c r="H25" s="30"/>
      <c r="I25" s="30"/>
      <c r="J25" s="30"/>
      <c r="K25" s="30"/>
      <c r="L25" s="65" t="s">
        <v>29</v>
      </c>
      <c r="M25" s="65"/>
      <c r="N25" s="6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4" t="s">
        <v>27</v>
      </c>
      <c r="B27" s="64"/>
      <c r="C27" s="64"/>
      <c r="D27" s="30"/>
      <c r="E27" s="30"/>
      <c r="F27" s="30"/>
      <c r="G27" s="30"/>
      <c r="H27" s="30"/>
      <c r="I27" s="30"/>
      <c r="J27" s="30"/>
      <c r="K27" s="30"/>
      <c r="L27" s="65" t="s">
        <v>33</v>
      </c>
      <c r="M27" s="65"/>
      <c r="N27" s="6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1" t="s">
        <v>56</v>
      </c>
      <c r="C1" s="61"/>
      <c r="D1" s="61"/>
    </row>
    <row r="2" spans="1:4" ht="15.75" x14ac:dyDescent="0.25">
      <c r="A2" s="1"/>
      <c r="B2" s="62" t="s">
        <v>47</v>
      </c>
      <c r="C2" s="62"/>
      <c r="D2" s="62"/>
    </row>
    <row r="3" spans="1:4" ht="15.75" x14ac:dyDescent="0.25">
      <c r="A3" s="1"/>
      <c r="B3" s="61" t="s">
        <v>40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72</v>
      </c>
      <c r="C6" s="39">
        <v>2856.2</v>
      </c>
      <c r="D6" s="3">
        <f>C6</f>
        <v>2856.2</v>
      </c>
    </row>
    <row r="7" spans="1:4" x14ac:dyDescent="0.25">
      <c r="A7" s="13"/>
      <c r="B7" s="3" t="s">
        <v>9</v>
      </c>
      <c r="C7" s="16"/>
      <c r="D7" s="12"/>
    </row>
    <row r="8" spans="1:4" x14ac:dyDescent="0.25">
      <c r="A8" s="13">
        <v>1</v>
      </c>
      <c r="B8" s="11" t="s">
        <v>80</v>
      </c>
      <c r="C8" s="20">
        <v>2350.7399999999998</v>
      </c>
      <c r="D8" s="45">
        <f>C8+D6</f>
        <v>5206.9399999999996</v>
      </c>
    </row>
    <row r="9" spans="1:4" x14ac:dyDescent="0.25">
      <c r="A9" s="32"/>
      <c r="B9" s="33" t="s">
        <v>10</v>
      </c>
      <c r="C9" s="12"/>
      <c r="D9" s="12"/>
    </row>
    <row r="10" spans="1:4" x14ac:dyDescent="0.25">
      <c r="A10" s="14">
        <v>1</v>
      </c>
      <c r="B10" s="56" t="s">
        <v>84</v>
      </c>
      <c r="C10" s="15">
        <v>8400</v>
      </c>
      <c r="D10" s="47">
        <f>C10+D8</f>
        <v>13606.939999999999</v>
      </c>
    </row>
    <row r="11" spans="1:4" x14ac:dyDescent="0.25">
      <c r="A11" s="13"/>
      <c r="B11" s="3" t="s">
        <v>12</v>
      </c>
      <c r="C11" s="13"/>
      <c r="D11" s="12"/>
    </row>
    <row r="12" spans="1:4" x14ac:dyDescent="0.25">
      <c r="A12" s="13">
        <v>1</v>
      </c>
      <c r="B12" s="13" t="s">
        <v>94</v>
      </c>
      <c r="C12" s="13">
        <v>6925.5</v>
      </c>
      <c r="D12" s="12">
        <f>C12+D10</f>
        <v>20532.439999999999</v>
      </c>
    </row>
    <row r="13" spans="1:4" x14ac:dyDescent="0.25">
      <c r="A13" s="13"/>
      <c r="B13" s="13"/>
      <c r="C13" s="13"/>
      <c r="D13" s="12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2"/>
    </row>
    <row r="16" spans="1:4" x14ac:dyDescent="0.25">
      <c r="A16" s="13"/>
      <c r="B16" s="13"/>
      <c r="C16" s="13"/>
      <c r="D16" s="12"/>
    </row>
    <row r="17" spans="1:4" x14ac:dyDescent="0.25">
      <c r="A17" s="13"/>
      <c r="B17" s="40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4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2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3"/>
      <c r="C38" s="13"/>
      <c r="D38" s="13"/>
    </row>
    <row r="39" spans="1:4" x14ac:dyDescent="0.25">
      <c r="A39" s="13"/>
      <c r="B39" s="13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3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2"/>
      <c r="C44" s="12"/>
      <c r="D4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2024-01-30T01:44:15Z</cp:lastPrinted>
  <dcterms:created xsi:type="dcterms:W3CDTF">2011-07-25T05:21:17Z</dcterms:created>
  <dcterms:modified xsi:type="dcterms:W3CDTF">2025-01-30T04:02:45Z</dcterms:modified>
</cp:coreProperties>
</file>