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2123B052-D4E8-429A-A6B7-A0AC284529E0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D12" i="3" l="1"/>
  <c r="C12" i="3"/>
  <c r="M16" i="5"/>
  <c r="D11" i="9"/>
  <c r="C11" i="9"/>
  <c r="M18" i="5"/>
  <c r="D14" i="4"/>
  <c r="D20" i="6"/>
  <c r="D62" i="2"/>
  <c r="C62" i="2"/>
  <c r="C60" i="1"/>
  <c r="D60" i="1" s="1"/>
  <c r="D8" i="3"/>
  <c r="D58" i="2"/>
  <c r="C58" i="2"/>
  <c r="D56" i="1"/>
  <c r="C56" i="1"/>
  <c r="D12" i="4"/>
  <c r="D12" i="7"/>
  <c r="D53" i="2"/>
  <c r="C53" i="2"/>
  <c r="C52" i="1"/>
  <c r="D52" i="1" s="1"/>
  <c r="D10" i="7"/>
  <c r="D6" i="3"/>
  <c r="D18" i="6"/>
  <c r="D49" i="2"/>
  <c r="C49" i="2"/>
  <c r="D47" i="1"/>
  <c r="C47" i="1"/>
  <c r="D16" i="6"/>
  <c r="D42" i="2"/>
  <c r="C42" i="2"/>
  <c r="C42" i="1"/>
  <c r="D42" i="1" s="1"/>
  <c r="D37" i="2"/>
  <c r="C37" i="2"/>
  <c r="D37" i="1"/>
  <c r="C37" i="1"/>
  <c r="D6" i="9"/>
  <c r="C33" i="2"/>
  <c r="C32" i="1"/>
  <c r="C29" i="2" l="1"/>
  <c r="C27" i="1"/>
  <c r="C7" i="7"/>
  <c r="C6" i="7"/>
  <c r="C8" i="7" s="1"/>
  <c r="D8" i="7" s="1"/>
  <c r="C23" i="2"/>
  <c r="C22" i="1"/>
  <c r="C18" i="2"/>
  <c r="C18" i="1"/>
  <c r="C13" i="2"/>
  <c r="C13" i="1"/>
  <c r="C6" i="4"/>
  <c r="C8" i="4"/>
  <c r="D8" i="4" s="1"/>
  <c r="D10" i="4" s="1"/>
  <c r="C8" i="6"/>
  <c r="D8" i="6" s="1"/>
  <c r="D10" i="6" s="1"/>
  <c r="D12" i="6" s="1"/>
  <c r="D14" i="6" s="1"/>
  <c r="C6" i="6"/>
  <c r="C9" i="2"/>
  <c r="N23" i="5" l="1"/>
  <c r="D9" i="2" l="1"/>
  <c r="D13" i="2" s="1"/>
  <c r="D18" i="2" s="1"/>
  <c r="D23" i="2" s="1"/>
  <c r="D29" i="2" s="1"/>
  <c r="D33" i="2" s="1"/>
  <c r="C8" i="1" l="1"/>
  <c r="D8" i="1" s="1"/>
  <c r="D13" i="1" s="1"/>
  <c r="D18" i="1" s="1"/>
  <c r="D22" i="1" s="1"/>
  <c r="D27" i="1" s="1"/>
  <c r="D32" i="1" s="1"/>
  <c r="N10" i="5" l="1"/>
  <c r="M4" i="5" l="1"/>
  <c r="L4" i="5"/>
  <c r="K4" i="5"/>
  <c r="J4" i="5"/>
  <c r="I4" i="5"/>
  <c r="H4" i="5"/>
  <c r="G4" i="5"/>
  <c r="F4" i="5"/>
  <c r="E4" i="5"/>
  <c r="D4" i="5"/>
  <c r="C4" i="5"/>
  <c r="B4" i="5"/>
  <c r="B14" i="5" l="1"/>
  <c r="D8" i="5"/>
  <c r="J8" i="5"/>
  <c r="H14" i="5"/>
  <c r="N22" i="5" l="1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I8" i="5"/>
  <c r="H8" i="5"/>
  <c r="G8" i="5"/>
  <c r="F8" i="5"/>
  <c r="E8" i="5"/>
  <c r="C8" i="5"/>
  <c r="B8" i="5"/>
  <c r="M14" i="5"/>
  <c r="L14" i="5"/>
  <c r="K14" i="5"/>
  <c r="J14" i="5"/>
  <c r="I14" i="5"/>
  <c r="G14" i="5"/>
  <c r="F14" i="5"/>
  <c r="E14" i="5"/>
  <c r="D14" i="5"/>
  <c r="C14" i="5"/>
  <c r="N8" i="5" l="1"/>
  <c r="E24" i="5"/>
  <c r="J24" i="5"/>
  <c r="H24" i="5"/>
  <c r="I24" i="5"/>
  <c r="D24" i="5"/>
  <c r="F24" i="5"/>
  <c r="K24" i="5"/>
  <c r="B24" i="5"/>
  <c r="G24" i="5"/>
  <c r="L24" i="5"/>
  <c r="M24" i="5"/>
  <c r="C24" i="5"/>
  <c r="N19" i="5"/>
  <c r="N6" i="5"/>
  <c r="N13" i="5"/>
  <c r="N5" i="5"/>
  <c r="N4" i="5" l="1"/>
  <c r="N9" i="5"/>
  <c r="N15" i="5" l="1"/>
  <c r="N16" i="5"/>
  <c r="N14" i="5"/>
  <c r="N24" i="5" s="1"/>
</calcChain>
</file>

<file path=xl/sharedStrings.xml><?xml version="1.0" encoding="utf-8"?>
<sst xmlns="http://schemas.openxmlformats.org/spreadsheetml/2006/main" count="245" uniqueCount="109">
  <si>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</si>
  <si>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</si>
  <si>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</si>
  <si>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</si>
  <si>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</si>
  <si>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</si>
  <si>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</si>
  <si>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</si>
  <si>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</si>
  <si>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</si>
  <si>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</si>
  <si>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</si>
  <si>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</si>
  <si>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</si>
  <si>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</si>
  <si>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</si>
  <si>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</si>
  <si>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</si>
  <si>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</si>
  <si>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</si>
  <si>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</si>
  <si>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</si>
  <si>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</si>
  <si>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</si>
  <si>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</si>
  <si>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</si>
  <si>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</si>
  <si>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</si>
  <si>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</si>
  <si>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</si>
  <si>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</si>
  <si>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</si>
  <si>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</si>
  <si>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</si>
  <si>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</si>
  <si>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</si>
  <si>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</si>
  <si>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</si>
  <si>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</si>
  <si>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</si>
  <si>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Сосновая,7</t>
  </si>
  <si>
    <t>4.Дополнительные работы</t>
  </si>
  <si>
    <t>Дополнительные работы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</si>
  <si>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</si>
  <si>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</si>
  <si>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</si>
  <si>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</si>
  <si>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</si>
  <si>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</si>
  <si>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</si>
  <si>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</si>
  <si>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</si>
  <si>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Техобслуживание домофона</t>
  </si>
  <si>
    <t>Техобслуживание системы видеонаблюдения</t>
  </si>
  <si>
    <t xml:space="preserve">Январь </t>
  </si>
  <si>
    <t>Лицевой счет. Сводный расчет  2024г</t>
  </si>
  <si>
    <t>Лицевой счёт  2024г</t>
  </si>
  <si>
    <t>Лицевой счёт 2024г</t>
  </si>
  <si>
    <t>Очитска вытяжки выходов на крышу от льда и наледи</t>
  </si>
  <si>
    <t>Замена лампочек 5 штук в подъезде №3</t>
  </si>
  <si>
    <t>Замена светильника Подъезд №2</t>
  </si>
  <si>
    <t>Доставка теплообменника в теплоузел№3. бурение и установка анкеров в полу для установки теплообменника. Изготовление рамы под теплообменник и установка теплообменника в подвале</t>
  </si>
  <si>
    <t>Замена участка трубы на стояке ХВС в подвале и фильтр на стояке</t>
  </si>
  <si>
    <t>Устранение течи в теплоузле</t>
  </si>
  <si>
    <t>Итого за февраль</t>
  </si>
  <si>
    <t>Замена лампочек в подъездах, в карманах квартир №134,105,10,82</t>
  </si>
  <si>
    <t>Доставка теплообменника за январь</t>
  </si>
  <si>
    <t>Итого за март</t>
  </si>
  <si>
    <t>Очистка подъездных козырьков от снега</t>
  </si>
  <si>
    <t>Замена энергосберегающих лампочек 2 шт подъезд №2</t>
  </si>
  <si>
    <t>Итого за апрель</t>
  </si>
  <si>
    <t>Изготовление дубликата ключа входа в подвал подъезда №3</t>
  </si>
  <si>
    <t>Замена фотореле в подъезде №3</t>
  </si>
  <si>
    <t>Замена прожекторов подъезд №3 торец дома</t>
  </si>
  <si>
    <t>Автовышка 4 часа</t>
  </si>
  <si>
    <t>Прочистка фильтров отопления в подвале</t>
  </si>
  <si>
    <t>Итого за май</t>
  </si>
  <si>
    <t>Открытие и закрытие окон для мытья</t>
  </si>
  <si>
    <t>Ремонт подъездной двери Подъезд №1</t>
  </si>
  <si>
    <t>Прочистка фильтров  ГВС ХВС отопления в подвале</t>
  </si>
  <si>
    <t>Итого за июнь</t>
  </si>
  <si>
    <t>Скос травы на придомовой территории</t>
  </si>
  <si>
    <t>частичная замена стояка ГВС ,замена тройника Квартира №123</t>
  </si>
  <si>
    <t>Развоздушка стояка ГВС квартира №158</t>
  </si>
  <si>
    <t>Итого за июль</t>
  </si>
  <si>
    <t>Итого за август</t>
  </si>
  <si>
    <t>Установка заглушки в теплоузле подвала №3</t>
  </si>
  <si>
    <t>Таблички пожарная безопасность</t>
  </si>
  <si>
    <t>Подключение электроэнергии в подвале</t>
  </si>
  <si>
    <t>Замена батареи квартира №116 материалы жителей</t>
  </si>
  <si>
    <t>Итого за сентябрь</t>
  </si>
  <si>
    <t>Установка табличек пожарная безопасность за август работа</t>
  </si>
  <si>
    <t>Демонтаж старого, монтаж нового светильника с датчиком движения</t>
  </si>
  <si>
    <t>Замена уплотнителей подъездных дверей подънзда №1,2,3</t>
  </si>
  <si>
    <t>Замена дюралайта подъезд №3</t>
  </si>
  <si>
    <t>Итого за октябрь</t>
  </si>
  <si>
    <t>Монтаж прожектора торец дома</t>
  </si>
  <si>
    <t>Замена насоса на отоплении в подвале</t>
  </si>
  <si>
    <t>Итого за ноябрь</t>
  </si>
  <si>
    <t xml:space="preserve">Изготовление дубликата ключа входа в подвал </t>
  </si>
  <si>
    <t>Ремонт парапета на крыше подъезд №3</t>
  </si>
  <si>
    <t>Итого за декабрь</t>
  </si>
  <si>
    <t>Ремонт освещения кармана в подъезде №2</t>
  </si>
  <si>
    <t>Замена участка трубы в подвале</t>
  </si>
  <si>
    <t>Закрепление обшивки балкона квартира №146</t>
  </si>
  <si>
    <t>Привоз елки</t>
  </si>
  <si>
    <t>Приобретиние гирлянды на дом</t>
  </si>
  <si>
    <t>Проведение праздника</t>
  </si>
  <si>
    <t>Установка дополнительного оборудования системы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</si>
</sst>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" fillId="0" borderId="7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3" xfId="0" applyFont="1" applyBorder="1"/>
    <xf numFmtId="0" fontId="9" fillId="0" borderId="6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10" fillId="0" borderId="4" xfId="0" applyFont="1" applyBorder="1"/>
    <xf numFmtId="0" fontId="5" fillId="0" borderId="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opLeftCell="A49" workbookViewId="0">
      <selection activeCell="B65" sqref="B6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2" t="s">
        <v>56</v>
      </c>
      <c r="C1" s="62"/>
      <c r="D1" s="62"/>
      <c r="E1" s="6"/>
      <c r="F1" s="6"/>
      <c r="G1" s="6"/>
      <c r="H1" s="6"/>
    </row>
    <row r="2" spans="1:8" ht="15.95" customHeight="1" x14ac:dyDescent="0.25">
      <c r="A2" s="1"/>
      <c r="B2" s="2" t="s">
        <v>40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2" t="s">
        <v>4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ht="30" x14ac:dyDescent="0.25">
      <c r="A6" s="11">
        <v>1</v>
      </c>
      <c r="B6" s="46" t="s">
        <v>49</v>
      </c>
      <c r="C6" s="3">
        <v>1223.92</v>
      </c>
      <c r="D6" s="3"/>
      <c r="E6" s="1"/>
      <c r="F6" s="1"/>
    </row>
    <row r="7" spans="1:8" ht="60" x14ac:dyDescent="0.25">
      <c r="A7" s="11">
        <v>2</v>
      </c>
      <c r="B7" s="46" t="s">
        <v>50</v>
      </c>
      <c r="C7" s="3">
        <v>935</v>
      </c>
      <c r="D7" s="3"/>
      <c r="E7" s="1"/>
      <c r="F7" s="1"/>
    </row>
    <row r="8" spans="1:8" x14ac:dyDescent="0.25">
      <c r="A8" s="11"/>
      <c r="B8" s="3" t="s">
        <v>51</v>
      </c>
      <c r="C8" s="3">
        <f>SUM(C6:C7)</f>
        <v>2158.92</v>
      </c>
      <c r="D8" s="3">
        <f>C8</f>
        <v>2158.92</v>
      </c>
      <c r="E8" s="1"/>
      <c r="F8" s="1"/>
    </row>
    <row r="9" spans="1:8" x14ac:dyDescent="0.25">
      <c r="A9" s="7"/>
      <c r="B9" s="3" t="s">
        <v>5</v>
      </c>
      <c r="C9" s="7"/>
      <c r="D9" s="7"/>
      <c r="E9" s="1"/>
      <c r="F9" s="1"/>
    </row>
    <row r="10" spans="1:8" ht="30" x14ac:dyDescent="0.25">
      <c r="A10" s="11">
        <v>1</v>
      </c>
      <c r="B10" s="46" t="s">
        <v>49</v>
      </c>
      <c r="C10" s="3">
        <v>1223.92</v>
      </c>
      <c r="D10" s="3"/>
      <c r="E10" s="1"/>
      <c r="F10" s="1"/>
    </row>
    <row r="11" spans="1:8" ht="60" x14ac:dyDescent="0.25">
      <c r="A11" s="11">
        <v>2</v>
      </c>
      <c r="B11" s="46" t="s">
        <v>50</v>
      </c>
      <c r="C11" s="3">
        <v>935</v>
      </c>
      <c r="D11" s="3"/>
      <c r="E11" s="1"/>
      <c r="F11" s="1"/>
    </row>
    <row r="12" spans="1:8" x14ac:dyDescent="0.25">
      <c r="A12" s="46">
        <v>3</v>
      </c>
      <c r="B12" s="46" t="s">
        <v>63</v>
      </c>
      <c r="C12" s="46">
        <v>918</v>
      </c>
      <c r="D12" s="3"/>
      <c r="E12" s="1"/>
      <c r="F12" s="1"/>
    </row>
    <row r="13" spans="1:8" x14ac:dyDescent="0.25">
      <c r="A13" s="46"/>
      <c r="B13" s="47" t="s">
        <v>64</v>
      </c>
      <c r="C13" s="47">
        <f>SUM(C10:C12)</f>
        <v>3076.92</v>
      </c>
      <c r="D13" s="3">
        <f>C13+D8</f>
        <v>5235.84</v>
      </c>
      <c r="E13" s="1"/>
      <c r="F13" s="1"/>
    </row>
    <row r="14" spans="1:8" x14ac:dyDescent="0.25">
      <c r="A14" s="7"/>
      <c r="B14" s="3" t="s">
        <v>3</v>
      </c>
      <c r="C14" s="7"/>
      <c r="D14" s="7"/>
      <c r="E14" s="1"/>
      <c r="F14" s="1"/>
    </row>
    <row r="15" spans="1:8" ht="30" x14ac:dyDescent="0.25">
      <c r="A15" s="11">
        <v>1</v>
      </c>
      <c r="B15" s="46" t="s">
        <v>49</v>
      </c>
      <c r="C15" s="3">
        <v>1223.92</v>
      </c>
      <c r="D15" s="3"/>
      <c r="E15" s="1"/>
      <c r="F15" s="1"/>
    </row>
    <row r="16" spans="1:8" ht="60" x14ac:dyDescent="0.25">
      <c r="A16" s="11">
        <v>2</v>
      </c>
      <c r="B16" s="46" t="s">
        <v>50</v>
      </c>
      <c r="C16" s="3">
        <v>935</v>
      </c>
      <c r="D16" s="3"/>
      <c r="E16" s="1"/>
      <c r="F16" s="1"/>
    </row>
    <row r="17" spans="1:6" s="5" customFormat="1" x14ac:dyDescent="0.25">
      <c r="A17" s="46">
        <v>3</v>
      </c>
      <c r="B17" s="46" t="s">
        <v>66</v>
      </c>
      <c r="C17" s="46">
        <v>3980</v>
      </c>
      <c r="D17" s="3"/>
      <c r="E17" s="4"/>
      <c r="F17" s="4"/>
    </row>
    <row r="18" spans="1:6" x14ac:dyDescent="0.25">
      <c r="A18" s="11"/>
      <c r="B18" s="47" t="s">
        <v>67</v>
      </c>
      <c r="C18" s="3">
        <f>SUM(C15:C17)</f>
        <v>6138.92</v>
      </c>
      <c r="D18" s="3">
        <f>C18+D13</f>
        <v>11374.76</v>
      </c>
      <c r="E18" s="1"/>
      <c r="F18" s="1"/>
    </row>
    <row r="19" spans="1:6" x14ac:dyDescent="0.25">
      <c r="A19" s="7"/>
      <c r="B19" s="3" t="s">
        <v>7</v>
      </c>
      <c r="C19" s="7"/>
      <c r="D19" s="7"/>
      <c r="E19" s="1"/>
      <c r="F19" s="1"/>
    </row>
    <row r="20" spans="1:6" ht="30" x14ac:dyDescent="0.25">
      <c r="A20" s="11">
        <v>1</v>
      </c>
      <c r="B20" s="46" t="s">
        <v>49</v>
      </c>
      <c r="C20" s="3">
        <v>1223.92</v>
      </c>
      <c r="D20" s="3"/>
      <c r="E20" s="1"/>
      <c r="F20" s="1"/>
    </row>
    <row r="21" spans="1:6" ht="60" x14ac:dyDescent="0.25">
      <c r="A21" s="11">
        <v>2</v>
      </c>
      <c r="B21" s="46" t="s">
        <v>50</v>
      </c>
      <c r="C21" s="3">
        <v>935</v>
      </c>
      <c r="D21" s="3"/>
      <c r="E21" s="1"/>
      <c r="F21" s="1"/>
    </row>
    <row r="22" spans="1:6" x14ac:dyDescent="0.25">
      <c r="A22" s="11"/>
      <c r="B22" s="47" t="s">
        <v>70</v>
      </c>
      <c r="C22" s="3">
        <f>SUM(C20:C21)</f>
        <v>2158.92</v>
      </c>
      <c r="D22" s="3">
        <f>C22+D18</f>
        <v>13533.68</v>
      </c>
      <c r="E22" s="1"/>
      <c r="F22" s="1"/>
    </row>
    <row r="23" spans="1:6" x14ac:dyDescent="0.25">
      <c r="A23" s="7"/>
      <c r="B23" s="3" t="s">
        <v>8</v>
      </c>
      <c r="C23" s="7"/>
      <c r="D23" s="7"/>
      <c r="E23" s="1"/>
      <c r="F23" s="1"/>
    </row>
    <row r="24" spans="1:6" s="5" customFormat="1" ht="30" x14ac:dyDescent="0.25">
      <c r="A24" s="11">
        <v>1</v>
      </c>
      <c r="B24" s="46" t="s">
        <v>49</v>
      </c>
      <c r="C24" s="11">
        <v>1223.92</v>
      </c>
      <c r="D24" s="3"/>
      <c r="E24" s="4"/>
      <c r="F24" s="4"/>
    </row>
    <row r="25" spans="1:6" s="5" customFormat="1" ht="60" x14ac:dyDescent="0.25">
      <c r="A25" s="11">
        <v>2</v>
      </c>
      <c r="B25" s="46" t="s">
        <v>50</v>
      </c>
      <c r="C25" s="11">
        <v>935</v>
      </c>
      <c r="D25" s="3"/>
      <c r="E25" s="4"/>
      <c r="F25" s="4"/>
    </row>
    <row r="26" spans="1:6" s="5" customFormat="1" x14ac:dyDescent="0.25">
      <c r="A26" s="7">
        <v>3</v>
      </c>
      <c r="B26" s="11" t="s">
        <v>75</v>
      </c>
      <c r="C26" s="7">
        <v>2008.5</v>
      </c>
      <c r="D26" s="7"/>
      <c r="E26" s="4"/>
      <c r="F26" s="4"/>
    </row>
    <row r="27" spans="1:6" s="5" customFormat="1" x14ac:dyDescent="0.25">
      <c r="A27" s="11"/>
      <c r="B27" s="47" t="s">
        <v>76</v>
      </c>
      <c r="C27" s="3">
        <f>SUM(C24:C26)</f>
        <v>4167.42</v>
      </c>
      <c r="D27" s="3">
        <f>C27+D22</f>
        <v>17701.099999999999</v>
      </c>
      <c r="E27" s="4"/>
      <c r="F27" s="4"/>
    </row>
    <row r="28" spans="1:6" s="5" customFormat="1" x14ac:dyDescent="0.25">
      <c r="A28" s="7"/>
      <c r="B28" s="3" t="s">
        <v>9</v>
      </c>
      <c r="C28" s="7"/>
      <c r="D28" s="7"/>
      <c r="E28" s="4"/>
      <c r="F28" s="4"/>
    </row>
    <row r="29" spans="1:6" s="5" customFormat="1" ht="30" x14ac:dyDescent="0.25">
      <c r="A29" s="11">
        <v>1</v>
      </c>
      <c r="B29" s="46" t="s">
        <v>49</v>
      </c>
      <c r="C29" s="11">
        <v>1223.92</v>
      </c>
      <c r="D29" s="3"/>
      <c r="E29" s="4"/>
      <c r="F29" s="4"/>
    </row>
    <row r="30" spans="1:6" s="5" customFormat="1" ht="60" x14ac:dyDescent="0.25">
      <c r="A30" s="11">
        <v>2</v>
      </c>
      <c r="B30" s="46" t="s">
        <v>50</v>
      </c>
      <c r="C30" s="11">
        <v>935</v>
      </c>
      <c r="D30" s="3"/>
      <c r="E30" s="4"/>
      <c r="F30" s="4"/>
    </row>
    <row r="31" spans="1:6" s="5" customFormat="1" ht="30" x14ac:dyDescent="0.25">
      <c r="A31" s="7">
        <v>3</v>
      </c>
      <c r="B31" s="11" t="s">
        <v>79</v>
      </c>
      <c r="C31" s="7">
        <v>1090.5</v>
      </c>
      <c r="D31" s="7"/>
      <c r="E31" s="4"/>
      <c r="F31" s="4"/>
    </row>
    <row r="32" spans="1:6" s="5" customFormat="1" x14ac:dyDescent="0.25">
      <c r="A32" s="11"/>
      <c r="B32" s="47" t="s">
        <v>76</v>
      </c>
      <c r="C32" s="3">
        <f>SUM(C29:C31)</f>
        <v>3249.42</v>
      </c>
      <c r="D32" s="3">
        <f>C32+D27</f>
        <v>20950.519999999997</v>
      </c>
      <c r="E32" s="4"/>
      <c r="F32" s="4"/>
    </row>
    <row r="33" spans="1:6" x14ac:dyDescent="0.25">
      <c r="A33" s="7"/>
      <c r="B33" s="3" t="s">
        <v>10</v>
      </c>
      <c r="C33" s="7"/>
      <c r="D33" s="7"/>
      <c r="E33" s="1"/>
      <c r="F33" s="1"/>
    </row>
    <row r="34" spans="1:6" ht="30" x14ac:dyDescent="0.25">
      <c r="A34" s="11">
        <v>1</v>
      </c>
      <c r="B34" s="46" t="s">
        <v>49</v>
      </c>
      <c r="C34" s="11">
        <v>1223.92</v>
      </c>
      <c r="D34" s="3"/>
      <c r="E34" s="1"/>
      <c r="F34" s="1"/>
    </row>
    <row r="35" spans="1:6" ht="60" x14ac:dyDescent="0.25">
      <c r="A35" s="11">
        <v>2</v>
      </c>
      <c r="B35" s="46" t="s">
        <v>50</v>
      </c>
      <c r="C35" s="11">
        <v>935</v>
      </c>
      <c r="D35" s="3"/>
      <c r="E35" s="1"/>
      <c r="F35" s="1"/>
    </row>
    <row r="36" spans="1:6" x14ac:dyDescent="0.25">
      <c r="A36" s="11">
        <v>3</v>
      </c>
      <c r="B36" s="46" t="s">
        <v>83</v>
      </c>
      <c r="C36" s="11">
        <v>690</v>
      </c>
      <c r="D36" s="3"/>
      <c r="E36" s="1"/>
      <c r="F36" s="1"/>
    </row>
    <row r="37" spans="1:6" x14ac:dyDescent="0.25">
      <c r="A37" s="11"/>
      <c r="B37" s="47" t="s">
        <v>84</v>
      </c>
      <c r="C37" s="3">
        <f>SUM(C34:C36)</f>
        <v>2848.92</v>
      </c>
      <c r="D37" s="3">
        <f>C37+D32</f>
        <v>23799.439999999995</v>
      </c>
      <c r="E37" s="1"/>
      <c r="F37" s="1"/>
    </row>
    <row r="38" spans="1:6" x14ac:dyDescent="0.25">
      <c r="A38" s="7"/>
      <c r="B38" s="3" t="s">
        <v>11</v>
      </c>
      <c r="C38" s="7"/>
      <c r="D38" s="7"/>
      <c r="E38" s="1"/>
      <c r="F38" s="1"/>
    </row>
    <row r="39" spans="1:6" ht="30" x14ac:dyDescent="0.25">
      <c r="A39" s="11">
        <v>1</v>
      </c>
      <c r="B39" s="46" t="s">
        <v>49</v>
      </c>
      <c r="C39" s="11">
        <v>1223.92</v>
      </c>
      <c r="D39" s="3"/>
      <c r="E39" s="1"/>
      <c r="F39" s="1"/>
    </row>
    <row r="40" spans="1:6" ht="60" x14ac:dyDescent="0.25">
      <c r="A40" s="11">
        <v>2</v>
      </c>
      <c r="B40" s="46" t="s">
        <v>50</v>
      </c>
      <c r="C40" s="11">
        <v>935</v>
      </c>
      <c r="D40" s="3"/>
      <c r="E40" s="1"/>
      <c r="F40" s="1"/>
    </row>
    <row r="41" spans="1:6" x14ac:dyDescent="0.25">
      <c r="A41" s="11">
        <v>3</v>
      </c>
      <c r="B41" s="46" t="s">
        <v>86</v>
      </c>
      <c r="C41" s="11">
        <v>325.5</v>
      </c>
      <c r="D41" s="3"/>
      <c r="E41" s="1"/>
      <c r="F41" s="1"/>
    </row>
    <row r="42" spans="1:6" x14ac:dyDescent="0.25">
      <c r="A42" s="11"/>
      <c r="B42" s="47" t="s">
        <v>85</v>
      </c>
      <c r="C42" s="3">
        <f>SUM(C39:C41)</f>
        <v>2484.42</v>
      </c>
      <c r="D42" s="3">
        <f>C42+D37</f>
        <v>26283.859999999993</v>
      </c>
      <c r="E42" s="1"/>
      <c r="F42" s="1"/>
    </row>
    <row r="43" spans="1:6" x14ac:dyDescent="0.25">
      <c r="A43" s="7"/>
      <c r="B43" s="3" t="s">
        <v>12</v>
      </c>
      <c r="C43" s="7"/>
      <c r="D43" s="7"/>
      <c r="E43" s="1"/>
      <c r="F43" s="1"/>
    </row>
    <row r="44" spans="1:6" ht="30" x14ac:dyDescent="0.25">
      <c r="A44" s="11">
        <v>1</v>
      </c>
      <c r="B44" s="46" t="s">
        <v>49</v>
      </c>
      <c r="C44" s="11">
        <v>1223.92</v>
      </c>
      <c r="D44" s="3"/>
      <c r="E44" s="1"/>
      <c r="F44" s="1"/>
    </row>
    <row r="45" spans="1:6" ht="60" x14ac:dyDescent="0.25">
      <c r="A45" s="11">
        <v>2</v>
      </c>
      <c r="B45" s="46" t="s">
        <v>50</v>
      </c>
      <c r="C45" s="11">
        <v>935</v>
      </c>
      <c r="D45" s="3"/>
      <c r="E45" s="1"/>
      <c r="F45" s="1"/>
    </row>
    <row r="46" spans="1:6" ht="30" x14ac:dyDescent="0.25">
      <c r="A46" s="7">
        <v>3</v>
      </c>
      <c r="B46" s="11" t="s">
        <v>89</v>
      </c>
      <c r="C46" s="7">
        <v>3557.9</v>
      </c>
      <c r="D46" s="7"/>
      <c r="E46" s="1"/>
      <c r="F46" s="1"/>
    </row>
    <row r="47" spans="1:6" x14ac:dyDescent="0.25">
      <c r="A47" s="11"/>
      <c r="B47" s="47" t="s">
        <v>90</v>
      </c>
      <c r="C47" s="3">
        <f>SUM(C44:C46)</f>
        <v>5716.82</v>
      </c>
      <c r="D47" s="3">
        <f>C47+D42</f>
        <v>32000.679999999993</v>
      </c>
      <c r="E47" s="1"/>
      <c r="F47" s="1"/>
    </row>
    <row r="48" spans="1:6" x14ac:dyDescent="0.25">
      <c r="A48" s="7"/>
      <c r="B48" s="3" t="s">
        <v>13</v>
      </c>
      <c r="C48" s="7"/>
      <c r="D48" s="7"/>
      <c r="E48" s="1"/>
      <c r="F48" s="1"/>
    </row>
    <row r="49" spans="1:6" ht="30" x14ac:dyDescent="0.25">
      <c r="A49" s="11">
        <v>1</v>
      </c>
      <c r="B49" s="46" t="s">
        <v>49</v>
      </c>
      <c r="C49" s="11">
        <v>1223.92</v>
      </c>
      <c r="D49" s="3"/>
      <c r="E49" s="1"/>
      <c r="F49" s="1"/>
    </row>
    <row r="50" spans="1:6" ht="60" x14ac:dyDescent="0.25">
      <c r="A50" s="11">
        <v>2</v>
      </c>
      <c r="B50" s="46" t="s">
        <v>50</v>
      </c>
      <c r="C50" s="11">
        <v>935</v>
      </c>
      <c r="D50" s="3"/>
      <c r="E50" s="1"/>
      <c r="F50" s="1"/>
    </row>
    <row r="51" spans="1:6" ht="30" x14ac:dyDescent="0.25">
      <c r="A51" s="7">
        <v>3</v>
      </c>
      <c r="B51" s="11" t="s">
        <v>89</v>
      </c>
      <c r="C51" s="7">
        <v>-3557.9</v>
      </c>
      <c r="D51" s="7"/>
      <c r="E51" s="1"/>
      <c r="F51" s="1"/>
    </row>
    <row r="52" spans="1:6" x14ac:dyDescent="0.25">
      <c r="A52" s="11"/>
      <c r="B52" s="47" t="s">
        <v>95</v>
      </c>
      <c r="C52" s="3">
        <f>SUM(C49:C51)</f>
        <v>-1398.98</v>
      </c>
      <c r="D52" s="3">
        <f>C52+D47</f>
        <v>30601.699999999993</v>
      </c>
      <c r="E52" s="1"/>
      <c r="F52" s="1"/>
    </row>
    <row r="53" spans="1:6" x14ac:dyDescent="0.25">
      <c r="A53" s="7"/>
      <c r="B53" s="3" t="s">
        <v>14</v>
      </c>
      <c r="C53" s="7"/>
      <c r="D53" s="7"/>
      <c r="E53" s="1"/>
      <c r="F53" s="1"/>
    </row>
    <row r="54" spans="1:6" ht="30" x14ac:dyDescent="0.25">
      <c r="A54" s="11">
        <v>1</v>
      </c>
      <c r="B54" s="46" t="s">
        <v>49</v>
      </c>
      <c r="C54" s="11">
        <v>1223.92</v>
      </c>
      <c r="D54" s="3"/>
      <c r="E54" s="1"/>
      <c r="F54" s="1"/>
    </row>
    <row r="55" spans="1:6" ht="60" x14ac:dyDescent="0.25">
      <c r="A55" s="11">
        <v>2</v>
      </c>
      <c r="B55" s="46" t="s">
        <v>50</v>
      </c>
      <c r="C55" s="11">
        <v>935</v>
      </c>
      <c r="D55" s="3"/>
      <c r="E55" s="1"/>
      <c r="F55" s="1"/>
    </row>
    <row r="56" spans="1:6" x14ac:dyDescent="0.25">
      <c r="A56" s="11"/>
      <c r="B56" s="47" t="s">
        <v>98</v>
      </c>
      <c r="C56" s="3">
        <f>SUM(C54:C55)</f>
        <v>2158.92</v>
      </c>
      <c r="D56" s="3">
        <f>C56+D52</f>
        <v>32760.619999999995</v>
      </c>
      <c r="E56" s="1"/>
      <c r="F56" s="1"/>
    </row>
    <row r="57" spans="1:6" x14ac:dyDescent="0.25">
      <c r="A57" s="7"/>
      <c r="B57" s="3" t="s">
        <v>15</v>
      </c>
      <c r="C57" s="7"/>
      <c r="D57" s="7"/>
      <c r="E57" s="1"/>
      <c r="F57" s="1"/>
    </row>
    <row r="58" spans="1:6" ht="30" x14ac:dyDescent="0.25">
      <c r="A58" s="11">
        <v>1</v>
      </c>
      <c r="B58" s="46" t="s">
        <v>49</v>
      </c>
      <c r="C58" s="11">
        <v>1223.92</v>
      </c>
      <c r="D58" s="3"/>
      <c r="E58" s="1"/>
      <c r="F58" s="1"/>
    </row>
    <row r="59" spans="1:6" ht="60" x14ac:dyDescent="0.25">
      <c r="A59" s="11">
        <v>2</v>
      </c>
      <c r="B59" s="46" t="s">
        <v>50</v>
      </c>
      <c r="C59" s="11">
        <v>935</v>
      </c>
      <c r="D59" s="3"/>
      <c r="E59" s="1"/>
      <c r="F59" s="1"/>
    </row>
    <row r="60" spans="1:6" x14ac:dyDescent="0.25">
      <c r="A60" s="11"/>
      <c r="B60" s="47" t="s">
        <v>101</v>
      </c>
      <c r="C60" s="3">
        <f>SUM(C58:C59)</f>
        <v>2158.92</v>
      </c>
      <c r="D60" s="3">
        <f>C60+D56</f>
        <v>34919.539999999994</v>
      </c>
      <c r="E60" s="1"/>
      <c r="F60" s="1"/>
    </row>
    <row r="61" spans="1:6" x14ac:dyDescent="0.25">
      <c r="A61" s="11"/>
      <c r="B61" s="46"/>
      <c r="C61" s="11"/>
      <c r="D61" s="3"/>
      <c r="E61" s="1"/>
      <c r="F61" s="1"/>
    </row>
    <row r="62" spans="1:6" x14ac:dyDescent="0.25">
      <c r="A62" s="11"/>
      <c r="B62" s="46"/>
      <c r="C62" s="11"/>
      <c r="D62" s="3"/>
      <c r="E62" s="1"/>
      <c r="F62" s="1"/>
    </row>
    <row r="63" spans="1:6" x14ac:dyDescent="0.25">
      <c r="A63" s="11"/>
      <c r="B63" s="11"/>
      <c r="C63" s="11"/>
      <c r="D63" s="3"/>
      <c r="E63" s="1"/>
      <c r="F63" s="1"/>
    </row>
    <row r="64" spans="1:6" x14ac:dyDescent="0.25">
      <c r="A64" s="11"/>
      <c r="B64" s="11"/>
      <c r="C64" s="11"/>
      <c r="D64" s="3"/>
      <c r="E64" s="1"/>
      <c r="F64" s="1"/>
    </row>
    <row r="65" spans="1:6" x14ac:dyDescent="0.25">
      <c r="A65" s="11"/>
      <c r="B65" s="11"/>
      <c r="C65" s="11"/>
      <c r="D65" s="3"/>
      <c r="E65" s="1"/>
      <c r="F65" s="1"/>
    </row>
    <row r="66" spans="1:6" x14ac:dyDescent="0.25">
      <c r="A66" s="11"/>
      <c r="B66" s="11"/>
      <c r="C66" s="11"/>
      <c r="D66" s="3"/>
      <c r="E66" s="1"/>
      <c r="F66" s="1"/>
    </row>
    <row r="67" spans="1:6" x14ac:dyDescent="0.25">
      <c r="A67" s="11"/>
      <c r="B67" s="3"/>
      <c r="C67" s="3"/>
      <c r="D67" s="3"/>
      <c r="E67" s="1"/>
      <c r="F67" s="1"/>
    </row>
    <row r="68" spans="1:6" x14ac:dyDescent="0.25">
      <c r="A68" s="7"/>
      <c r="B68" s="3"/>
      <c r="C68" s="7"/>
      <c r="D68" s="7"/>
      <c r="E68" s="1"/>
      <c r="F68" s="1"/>
    </row>
    <row r="69" spans="1:6" x14ac:dyDescent="0.25">
      <c r="A69" s="11"/>
      <c r="B69" s="46"/>
      <c r="C69" s="11"/>
      <c r="D69" s="3"/>
      <c r="E69" s="1"/>
      <c r="F69" s="1"/>
    </row>
    <row r="70" spans="1:6" x14ac:dyDescent="0.25">
      <c r="A70" s="11"/>
      <c r="B70" s="46"/>
      <c r="C70" s="11"/>
      <c r="D70" s="3"/>
      <c r="E70" s="1"/>
      <c r="F70" s="1"/>
    </row>
    <row r="71" spans="1:6" x14ac:dyDescent="0.25">
      <c r="A71" s="11"/>
      <c r="B71" s="11"/>
      <c r="C71" s="11"/>
      <c r="D71" s="3"/>
      <c r="E71" s="1"/>
      <c r="F71" s="1"/>
    </row>
    <row r="72" spans="1:6" x14ac:dyDescent="0.25">
      <c r="A72" s="11"/>
      <c r="B72" s="3"/>
      <c r="C72" s="3"/>
      <c r="D72" s="3"/>
      <c r="E72" s="1"/>
      <c r="F72" s="1"/>
    </row>
    <row r="73" spans="1:6" x14ac:dyDescent="0.25">
      <c r="A73" s="11"/>
      <c r="B73" s="11"/>
      <c r="C73" s="11"/>
      <c r="D73" s="3"/>
      <c r="E73" s="1"/>
      <c r="F73" s="1"/>
    </row>
    <row r="74" spans="1:6" x14ac:dyDescent="0.25">
      <c r="A74" s="11"/>
      <c r="B74" s="11"/>
      <c r="C74" s="11"/>
      <c r="D74" s="3"/>
      <c r="E74" s="1"/>
      <c r="F74" s="1"/>
    </row>
    <row r="75" spans="1:6" x14ac:dyDescent="0.25">
      <c r="A75" s="11"/>
      <c r="B75" s="11"/>
      <c r="C75" s="11"/>
      <c r="D75" s="3"/>
      <c r="E75" s="1"/>
      <c r="F75" s="1"/>
    </row>
    <row r="76" spans="1:6" x14ac:dyDescent="0.25">
      <c r="A76" s="11"/>
      <c r="B76" s="11"/>
      <c r="C76" s="11"/>
      <c r="D76" s="3"/>
      <c r="E76" s="1"/>
      <c r="F76" s="1"/>
    </row>
    <row r="77" spans="1:6" x14ac:dyDescent="0.25">
      <c r="A77" s="11"/>
      <c r="B77" s="11"/>
      <c r="C77" s="11"/>
      <c r="D77" s="3"/>
      <c r="E77" s="1"/>
      <c r="F77" s="1"/>
    </row>
    <row r="78" spans="1:6" x14ac:dyDescent="0.25">
      <c r="A78" s="11"/>
      <c r="B78" s="11"/>
      <c r="C78" s="11"/>
      <c r="D78" s="3"/>
      <c r="E78" s="1"/>
      <c r="F78" s="1"/>
    </row>
    <row r="79" spans="1:6" x14ac:dyDescent="0.25">
      <c r="A79" s="11"/>
      <c r="B79" s="11"/>
      <c r="C79" s="11"/>
      <c r="D79" s="3"/>
      <c r="E79" s="1"/>
      <c r="F79" s="1"/>
    </row>
    <row r="80" spans="1:6" x14ac:dyDescent="0.25">
      <c r="A80" s="11"/>
      <c r="B80" s="11"/>
      <c r="C80" s="11"/>
      <c r="D80" s="3"/>
      <c r="E80" s="1"/>
      <c r="F80" s="1"/>
    </row>
    <row r="81" spans="1:6" x14ac:dyDescent="0.25">
      <c r="A81" s="11"/>
      <c r="B81" s="3"/>
      <c r="C81" s="11"/>
      <c r="D81" s="3"/>
      <c r="E81" s="1"/>
      <c r="F81" s="1"/>
    </row>
    <row r="82" spans="1:6" x14ac:dyDescent="0.25">
      <c r="A82" s="11"/>
      <c r="B82" s="11"/>
      <c r="C82" s="11"/>
      <c r="D82" s="3"/>
      <c r="E82" s="1"/>
      <c r="F82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topLeftCell="A40" zoomScaleNormal="100" workbookViewId="0">
      <selection activeCell="D62" sqref="D62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</cols>
  <sheetData>
    <row r="1" spans="1:8" ht="15.95" customHeight="1" x14ac:dyDescent="0.35">
      <c r="A1" s="1"/>
      <c r="B1" s="62" t="s">
        <v>56</v>
      </c>
      <c r="C1" s="62"/>
      <c r="D1" s="62"/>
      <c r="E1" s="6"/>
      <c r="F1" s="6"/>
      <c r="G1" s="6"/>
      <c r="H1" s="6"/>
    </row>
    <row r="2" spans="1:8" ht="15.95" customHeight="1" x14ac:dyDescent="0.25">
      <c r="A2" s="1"/>
      <c r="B2" s="2" t="s">
        <v>40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2" t="s">
        <v>6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s="1" customFormat="1" ht="15" customHeight="1" x14ac:dyDescent="0.25">
      <c r="A5" s="46"/>
      <c r="B5" s="47" t="s">
        <v>2</v>
      </c>
      <c r="C5" s="46"/>
      <c r="D5" s="11"/>
    </row>
    <row r="6" spans="1:8" s="1" customFormat="1" ht="15" customHeight="1" x14ac:dyDescent="0.25">
      <c r="A6" s="46">
        <v>1</v>
      </c>
      <c r="B6" s="46" t="s">
        <v>52</v>
      </c>
      <c r="C6" s="46">
        <v>6156</v>
      </c>
      <c r="D6" s="11"/>
    </row>
    <row r="7" spans="1:8" s="1" customFormat="1" ht="15" customHeight="1" x14ac:dyDescent="0.25">
      <c r="A7" s="46">
        <v>2</v>
      </c>
      <c r="B7" s="46" t="s">
        <v>53</v>
      </c>
      <c r="C7" s="46">
        <v>4730</v>
      </c>
      <c r="D7" s="3"/>
    </row>
    <row r="8" spans="1:8" s="1" customFormat="1" ht="30" x14ac:dyDescent="0.25">
      <c r="A8" s="46">
        <v>3</v>
      </c>
      <c r="B8" s="46" t="s">
        <v>58</v>
      </c>
      <c r="C8" s="46">
        <v>459</v>
      </c>
      <c r="D8" s="3"/>
    </row>
    <row r="9" spans="1:8" s="4" customFormat="1" x14ac:dyDescent="0.25">
      <c r="A9" s="46"/>
      <c r="B9" s="47" t="s">
        <v>51</v>
      </c>
      <c r="C9" s="47">
        <f>SUM(C6:C8)</f>
        <v>11345</v>
      </c>
      <c r="D9" s="3">
        <f>C9</f>
        <v>11345</v>
      </c>
    </row>
    <row r="10" spans="1:8" s="1" customFormat="1" x14ac:dyDescent="0.25">
      <c r="A10" s="46"/>
      <c r="B10" s="47" t="s">
        <v>5</v>
      </c>
      <c r="C10" s="46"/>
      <c r="D10" s="11"/>
    </row>
    <row r="11" spans="1:8" s="1" customFormat="1" x14ac:dyDescent="0.25">
      <c r="A11" s="46">
        <v>1</v>
      </c>
      <c r="B11" s="46" t="s">
        <v>52</v>
      </c>
      <c r="C11" s="46">
        <v>6156</v>
      </c>
      <c r="D11" s="11"/>
    </row>
    <row r="12" spans="1:8" s="1" customFormat="1" ht="18" customHeight="1" x14ac:dyDescent="0.25">
      <c r="A12" s="46">
        <v>2</v>
      </c>
      <c r="B12" s="46" t="s">
        <v>53</v>
      </c>
      <c r="C12" s="46">
        <v>4730</v>
      </c>
      <c r="D12" s="3"/>
    </row>
    <row r="13" spans="1:8" s="4" customFormat="1" x14ac:dyDescent="0.25">
      <c r="A13" s="47"/>
      <c r="B13" s="47" t="s">
        <v>64</v>
      </c>
      <c r="C13" s="47">
        <f>SUM(C11:C12)</f>
        <v>10886</v>
      </c>
      <c r="D13" s="3">
        <f>C13+D9</f>
        <v>22231</v>
      </c>
    </row>
    <row r="14" spans="1:8" s="1" customFormat="1" x14ac:dyDescent="0.25">
      <c r="A14" s="46"/>
      <c r="B14" s="47" t="s">
        <v>3</v>
      </c>
      <c r="C14" s="46"/>
      <c r="D14" s="11"/>
    </row>
    <row r="15" spans="1:8" s="1" customFormat="1" x14ac:dyDescent="0.25">
      <c r="A15" s="46">
        <v>1</v>
      </c>
      <c r="B15" s="46" t="s">
        <v>52</v>
      </c>
      <c r="C15" s="46">
        <v>6156</v>
      </c>
      <c r="D15" s="11"/>
    </row>
    <row r="16" spans="1:8" s="1" customFormat="1" x14ac:dyDescent="0.25">
      <c r="A16" s="46">
        <v>2</v>
      </c>
      <c r="B16" s="46" t="s">
        <v>53</v>
      </c>
      <c r="C16" s="46">
        <v>4730</v>
      </c>
      <c r="D16" s="3"/>
    </row>
    <row r="17" spans="1:4" s="1" customFormat="1" x14ac:dyDescent="0.25">
      <c r="A17" s="46">
        <v>3</v>
      </c>
      <c r="B17" s="46" t="s">
        <v>68</v>
      </c>
      <c r="C17" s="46">
        <v>1200</v>
      </c>
      <c r="D17" s="3"/>
    </row>
    <row r="18" spans="1:4" s="1" customFormat="1" ht="15.75" customHeight="1" x14ac:dyDescent="0.25">
      <c r="A18" s="46"/>
      <c r="B18" s="47" t="s">
        <v>67</v>
      </c>
      <c r="C18" s="47">
        <f>SUM(C15:C17)</f>
        <v>12086</v>
      </c>
      <c r="D18" s="3">
        <f>C18+D13</f>
        <v>34317</v>
      </c>
    </row>
    <row r="19" spans="1:4" s="1" customFormat="1" ht="15.75" customHeight="1" x14ac:dyDescent="0.25">
      <c r="A19" s="46"/>
      <c r="B19" s="47" t="s">
        <v>7</v>
      </c>
      <c r="C19" s="46"/>
      <c r="D19" s="11"/>
    </row>
    <row r="20" spans="1:4" s="1" customFormat="1" x14ac:dyDescent="0.25">
      <c r="A20" s="46">
        <v>1</v>
      </c>
      <c r="B20" s="46" t="s">
        <v>52</v>
      </c>
      <c r="C20" s="46">
        <v>6840</v>
      </c>
      <c r="D20" s="11"/>
    </row>
    <row r="21" spans="1:4" s="1" customFormat="1" ht="15" customHeight="1" x14ac:dyDescent="0.25">
      <c r="A21" s="46">
        <v>2</v>
      </c>
      <c r="B21" s="46" t="s">
        <v>53</v>
      </c>
      <c r="C21" s="46">
        <v>4730</v>
      </c>
      <c r="D21" s="3"/>
    </row>
    <row r="22" spans="1:4" s="1" customFormat="1" ht="30" x14ac:dyDescent="0.25">
      <c r="A22" s="46">
        <v>3</v>
      </c>
      <c r="B22" s="46" t="s">
        <v>71</v>
      </c>
      <c r="C22" s="46">
        <v>600</v>
      </c>
      <c r="D22" s="3"/>
    </row>
    <row r="23" spans="1:4" s="1" customFormat="1" x14ac:dyDescent="0.25">
      <c r="A23" s="46"/>
      <c r="B23" s="47" t="s">
        <v>70</v>
      </c>
      <c r="C23" s="47">
        <f>SUM(C20:C22)</f>
        <v>12170</v>
      </c>
      <c r="D23" s="3">
        <f>C23+D18</f>
        <v>46487</v>
      </c>
    </row>
    <row r="24" spans="1:4" s="1" customFormat="1" x14ac:dyDescent="0.25">
      <c r="A24" s="46"/>
      <c r="B24" s="47" t="s">
        <v>8</v>
      </c>
      <c r="C24" s="46"/>
      <c r="D24" s="11"/>
    </row>
    <row r="25" spans="1:4" s="1" customFormat="1" x14ac:dyDescent="0.25">
      <c r="A25" s="46">
        <v>1</v>
      </c>
      <c r="B25" s="46" t="s">
        <v>52</v>
      </c>
      <c r="C25" s="46">
        <v>6840</v>
      </c>
      <c r="D25" s="11"/>
    </row>
    <row r="26" spans="1:4" s="1" customFormat="1" x14ac:dyDescent="0.25">
      <c r="A26" s="46">
        <v>2</v>
      </c>
      <c r="B26" s="46" t="s">
        <v>53</v>
      </c>
      <c r="C26" s="46">
        <v>4730</v>
      </c>
      <c r="D26" s="3"/>
    </row>
    <row r="27" spans="1:4" x14ac:dyDescent="0.25">
      <c r="A27" s="46">
        <v>3</v>
      </c>
      <c r="B27" s="46" t="s">
        <v>77</v>
      </c>
      <c r="C27" s="46">
        <v>4800</v>
      </c>
      <c r="D27" s="3"/>
    </row>
    <row r="28" spans="1:4" x14ac:dyDescent="0.25">
      <c r="A28" s="46">
        <v>4</v>
      </c>
      <c r="B28" s="46" t="s">
        <v>78</v>
      </c>
      <c r="C28" s="46">
        <v>2772</v>
      </c>
      <c r="D28" s="11"/>
    </row>
    <row r="29" spans="1:4" x14ac:dyDescent="0.25">
      <c r="A29" s="46"/>
      <c r="B29" s="47" t="s">
        <v>76</v>
      </c>
      <c r="C29" s="47">
        <f>SUM(C25:C28)</f>
        <v>19142</v>
      </c>
      <c r="D29" s="3">
        <f>C29+D23</f>
        <v>65629</v>
      </c>
    </row>
    <row r="30" spans="1:4" x14ac:dyDescent="0.25">
      <c r="A30" s="46"/>
      <c r="B30" s="47" t="s">
        <v>9</v>
      </c>
      <c r="C30" s="46"/>
      <c r="D30" s="11"/>
    </row>
    <row r="31" spans="1:4" x14ac:dyDescent="0.25">
      <c r="A31" s="46">
        <v>1</v>
      </c>
      <c r="B31" s="46" t="s">
        <v>52</v>
      </c>
      <c r="C31" s="46">
        <v>6840</v>
      </c>
      <c r="D31" s="11"/>
    </row>
    <row r="32" spans="1:4" x14ac:dyDescent="0.25">
      <c r="A32" s="46">
        <v>2</v>
      </c>
      <c r="B32" s="46" t="s">
        <v>53</v>
      </c>
      <c r="C32" s="46">
        <v>4730</v>
      </c>
      <c r="D32" s="3"/>
    </row>
    <row r="33" spans="1:4" x14ac:dyDescent="0.25">
      <c r="A33" s="46"/>
      <c r="B33" s="47" t="s">
        <v>80</v>
      </c>
      <c r="C33" s="47">
        <f>SUM(C31:C32)</f>
        <v>11570</v>
      </c>
      <c r="D33" s="3">
        <f>C33+D29</f>
        <v>77199</v>
      </c>
    </row>
    <row r="34" spans="1:4" x14ac:dyDescent="0.25">
      <c r="A34" s="46"/>
      <c r="B34" s="47" t="s">
        <v>10</v>
      </c>
      <c r="C34" s="46"/>
      <c r="D34" s="11"/>
    </row>
    <row r="35" spans="1:4" x14ac:dyDescent="0.25">
      <c r="A35" s="46">
        <v>1</v>
      </c>
      <c r="B35" s="46" t="s">
        <v>52</v>
      </c>
      <c r="C35" s="46">
        <v>8550</v>
      </c>
      <c r="D35" s="11"/>
    </row>
    <row r="36" spans="1:4" x14ac:dyDescent="0.25">
      <c r="A36" s="46">
        <v>2</v>
      </c>
      <c r="B36" s="46" t="s">
        <v>53</v>
      </c>
      <c r="C36" s="46">
        <v>4730</v>
      </c>
      <c r="D36" s="3"/>
    </row>
    <row r="37" spans="1:4" x14ac:dyDescent="0.25">
      <c r="A37" s="46"/>
      <c r="B37" s="47" t="s">
        <v>84</v>
      </c>
      <c r="C37" s="47">
        <f>SUM(C35:C36)</f>
        <v>13280</v>
      </c>
      <c r="D37" s="3">
        <f>C37+D33</f>
        <v>90479</v>
      </c>
    </row>
    <row r="38" spans="1:4" x14ac:dyDescent="0.25">
      <c r="A38" s="46"/>
      <c r="B38" s="47" t="s">
        <v>11</v>
      </c>
      <c r="C38" s="46"/>
      <c r="D38" s="11"/>
    </row>
    <row r="39" spans="1:4" x14ac:dyDescent="0.25">
      <c r="A39" s="46">
        <v>1</v>
      </c>
      <c r="B39" s="46" t="s">
        <v>52</v>
      </c>
      <c r="C39" s="46">
        <v>8550</v>
      </c>
      <c r="D39" s="11"/>
    </row>
    <row r="40" spans="1:4" x14ac:dyDescent="0.25">
      <c r="A40" s="46">
        <v>2</v>
      </c>
      <c r="B40" s="46" t="s">
        <v>53</v>
      </c>
      <c r="C40" s="46">
        <v>4730</v>
      </c>
      <c r="D40" s="3"/>
    </row>
    <row r="41" spans="1:4" x14ac:dyDescent="0.25">
      <c r="A41" s="48">
        <v>3</v>
      </c>
      <c r="B41" s="46" t="s">
        <v>87</v>
      </c>
      <c r="C41" s="46">
        <v>990</v>
      </c>
      <c r="D41" s="12"/>
    </row>
    <row r="42" spans="1:4" x14ac:dyDescent="0.25">
      <c r="A42" s="46"/>
      <c r="B42" s="47" t="s">
        <v>85</v>
      </c>
      <c r="C42" s="47">
        <f>SUM(C39:C41)</f>
        <v>14270</v>
      </c>
      <c r="D42" s="3">
        <f>C42+D37</f>
        <v>104749</v>
      </c>
    </row>
    <row r="43" spans="1:4" x14ac:dyDescent="0.25">
      <c r="A43" s="46"/>
      <c r="B43" s="47" t="s">
        <v>12</v>
      </c>
      <c r="C43" s="46"/>
      <c r="D43" s="11"/>
    </row>
    <row r="44" spans="1:4" x14ac:dyDescent="0.25">
      <c r="A44" s="46">
        <v>1</v>
      </c>
      <c r="B44" s="46" t="s">
        <v>52</v>
      </c>
      <c r="C44" s="46">
        <v>8550</v>
      </c>
      <c r="D44" s="11"/>
    </row>
    <row r="45" spans="1:4" x14ac:dyDescent="0.25">
      <c r="A45" s="46">
        <v>2</v>
      </c>
      <c r="B45" s="46" t="s">
        <v>53</v>
      </c>
      <c r="C45" s="46">
        <v>4730</v>
      </c>
      <c r="D45" s="3"/>
    </row>
    <row r="46" spans="1:4" ht="30" x14ac:dyDescent="0.25">
      <c r="A46" s="48">
        <v>3</v>
      </c>
      <c r="B46" s="46" t="s">
        <v>91</v>
      </c>
      <c r="C46" s="46">
        <v>740.1</v>
      </c>
      <c r="D46" s="12"/>
    </row>
    <row r="47" spans="1:4" x14ac:dyDescent="0.25">
      <c r="A47" s="46">
        <v>4</v>
      </c>
      <c r="B47" s="46" t="s">
        <v>77</v>
      </c>
      <c r="C47" s="46">
        <v>1800</v>
      </c>
      <c r="D47" s="12"/>
    </row>
    <row r="48" spans="1:4" ht="30" x14ac:dyDescent="0.25">
      <c r="A48" s="46">
        <v>5</v>
      </c>
      <c r="B48" s="46" t="s">
        <v>71</v>
      </c>
      <c r="C48" s="46">
        <v>590.70000000000005</v>
      </c>
      <c r="D48" s="3"/>
    </row>
    <row r="49" spans="1:4" x14ac:dyDescent="0.25">
      <c r="A49" s="46"/>
      <c r="B49" s="47" t="s">
        <v>90</v>
      </c>
      <c r="C49" s="47">
        <f>SUM(C44:C48)</f>
        <v>16410.8</v>
      </c>
      <c r="D49" s="3">
        <f>C49+D42</f>
        <v>121159.8</v>
      </c>
    </row>
    <row r="50" spans="1:4" x14ac:dyDescent="0.25">
      <c r="A50" s="46"/>
      <c r="B50" s="47" t="s">
        <v>13</v>
      </c>
      <c r="C50" s="46"/>
      <c r="D50" s="11"/>
    </row>
    <row r="51" spans="1:4" x14ac:dyDescent="0.25">
      <c r="A51" s="46">
        <v>1</v>
      </c>
      <c r="B51" s="46" t="s">
        <v>52</v>
      </c>
      <c r="C51" s="46">
        <v>8550</v>
      </c>
      <c r="D51" s="11"/>
    </row>
    <row r="52" spans="1:4" x14ac:dyDescent="0.25">
      <c r="A52" s="46">
        <v>2</v>
      </c>
      <c r="B52" s="46" t="s">
        <v>53</v>
      </c>
      <c r="C52" s="46">
        <v>4730</v>
      </c>
      <c r="D52" s="3"/>
    </row>
    <row r="53" spans="1:4" x14ac:dyDescent="0.25">
      <c r="A53" s="46"/>
      <c r="B53" s="47" t="s">
        <v>95</v>
      </c>
      <c r="C53" s="47">
        <f>SUM(C51:C52)</f>
        <v>13280</v>
      </c>
      <c r="D53" s="3">
        <f>C53+D49</f>
        <v>134439.79999999999</v>
      </c>
    </row>
    <row r="54" spans="1:4" x14ac:dyDescent="0.25">
      <c r="A54" s="46"/>
      <c r="B54" s="47" t="s">
        <v>14</v>
      </c>
      <c r="C54" s="46"/>
      <c r="D54" s="11"/>
    </row>
    <row r="55" spans="1:4" x14ac:dyDescent="0.25">
      <c r="A55" s="46">
        <v>1</v>
      </c>
      <c r="B55" s="46" t="s">
        <v>52</v>
      </c>
      <c r="C55" s="46">
        <v>8550</v>
      </c>
      <c r="D55" s="11"/>
    </row>
    <row r="56" spans="1:4" x14ac:dyDescent="0.25">
      <c r="A56" s="46">
        <v>2</v>
      </c>
      <c r="B56" s="46" t="s">
        <v>53</v>
      </c>
      <c r="C56" s="46">
        <v>4730</v>
      </c>
      <c r="D56" s="3"/>
    </row>
    <row r="57" spans="1:4" x14ac:dyDescent="0.25">
      <c r="A57" s="46">
        <v>3</v>
      </c>
      <c r="B57" s="46" t="s">
        <v>99</v>
      </c>
      <c r="C57" s="46">
        <v>363</v>
      </c>
      <c r="D57" s="3"/>
    </row>
    <row r="58" spans="1:4" x14ac:dyDescent="0.25">
      <c r="A58" s="46"/>
      <c r="B58" s="47" t="s">
        <v>98</v>
      </c>
      <c r="C58" s="47">
        <f>SUM(C55:C57)</f>
        <v>13643</v>
      </c>
      <c r="D58" s="3">
        <f>C58+D53</f>
        <v>148082.79999999999</v>
      </c>
    </row>
    <row r="59" spans="1:4" x14ac:dyDescent="0.25">
      <c r="A59" s="46"/>
      <c r="B59" s="47" t="s">
        <v>15</v>
      </c>
      <c r="C59" s="46"/>
      <c r="D59" s="11"/>
    </row>
    <row r="60" spans="1:4" x14ac:dyDescent="0.25">
      <c r="A60" s="46">
        <v>1</v>
      </c>
      <c r="B60" s="46" t="s">
        <v>52</v>
      </c>
      <c r="C60" s="46">
        <v>8550</v>
      </c>
      <c r="D60" s="11"/>
    </row>
    <row r="61" spans="1:4" x14ac:dyDescent="0.25">
      <c r="A61" s="46">
        <v>2</v>
      </c>
      <c r="B61" s="46" t="s">
        <v>53</v>
      </c>
      <c r="C61" s="46">
        <v>4730</v>
      </c>
      <c r="D61" s="3"/>
    </row>
    <row r="62" spans="1:4" x14ac:dyDescent="0.25">
      <c r="A62" s="46"/>
      <c r="B62" s="47" t="s">
        <v>101</v>
      </c>
      <c r="C62" s="47">
        <f>SUM(C60:C61)</f>
        <v>13280</v>
      </c>
      <c r="D62" s="3">
        <f>C62+D58</f>
        <v>161362.79999999999</v>
      </c>
    </row>
    <row r="63" spans="1:4" x14ac:dyDescent="0.25">
      <c r="A63" s="46"/>
      <c r="B63" s="46"/>
      <c r="C63" s="46"/>
      <c r="D63" s="3"/>
    </row>
    <row r="64" spans="1:4" x14ac:dyDescent="0.25">
      <c r="A64" s="13"/>
      <c r="B64" s="3"/>
      <c r="C64" s="3"/>
      <c r="D64" s="12"/>
    </row>
    <row r="65" spans="1:4" x14ac:dyDescent="0.25">
      <c r="A65" s="13"/>
      <c r="B65" s="46"/>
      <c r="C65" s="11"/>
      <c r="D65" s="13"/>
    </row>
    <row r="66" spans="1:4" x14ac:dyDescent="0.25">
      <c r="A66" s="13"/>
      <c r="B66" s="11"/>
      <c r="C66" s="11"/>
      <c r="D66" s="13"/>
    </row>
    <row r="67" spans="1:4" x14ac:dyDescent="0.25">
      <c r="A67" s="13"/>
      <c r="B67" s="11"/>
      <c r="C67" s="11"/>
      <c r="D67" s="13"/>
    </row>
    <row r="68" spans="1:4" x14ac:dyDescent="0.25">
      <c r="A68" s="13"/>
      <c r="B68" s="11"/>
      <c r="C68" s="11"/>
      <c r="D68" s="13"/>
    </row>
    <row r="69" spans="1:4" x14ac:dyDescent="0.25">
      <c r="A69" s="13"/>
      <c r="B69" s="11"/>
      <c r="C69" s="11"/>
      <c r="D69" s="13"/>
    </row>
    <row r="70" spans="1:4" x14ac:dyDescent="0.25">
      <c r="A70" s="13"/>
      <c r="B70" s="3"/>
      <c r="C70" s="3"/>
      <c r="D70" s="12"/>
    </row>
    <row r="71" spans="1:4" x14ac:dyDescent="0.25">
      <c r="A71" s="13"/>
      <c r="B71" s="3"/>
      <c r="C71" s="11"/>
      <c r="D71" s="13"/>
    </row>
    <row r="72" spans="1:4" x14ac:dyDescent="0.25">
      <c r="A72" s="13"/>
      <c r="B72" s="46"/>
      <c r="C72" s="11"/>
      <c r="D72" s="13"/>
    </row>
    <row r="73" spans="1:4" x14ac:dyDescent="0.25">
      <c r="A73" s="13"/>
      <c r="B73" s="46"/>
      <c r="C73" s="11"/>
      <c r="D73" s="13"/>
    </row>
    <row r="74" spans="1:4" x14ac:dyDescent="0.25">
      <c r="A74" s="13"/>
      <c r="B74" s="11"/>
      <c r="C74" s="11"/>
      <c r="D74" s="13"/>
    </row>
    <row r="75" spans="1:4" x14ac:dyDescent="0.25">
      <c r="A75" s="13"/>
      <c r="B75" s="11"/>
      <c r="C75" s="11"/>
      <c r="D75" s="13"/>
    </row>
    <row r="76" spans="1:4" x14ac:dyDescent="0.25">
      <c r="A76" s="13"/>
      <c r="B76" s="3"/>
      <c r="C76" s="3"/>
      <c r="D76" s="12"/>
    </row>
    <row r="77" spans="1:4" x14ac:dyDescent="0.25">
      <c r="A77" s="13"/>
      <c r="B77" s="11"/>
      <c r="C77" s="11"/>
      <c r="D77" s="13"/>
    </row>
    <row r="78" spans="1:4" x14ac:dyDescent="0.25">
      <c r="A78" s="13"/>
      <c r="B78" s="11"/>
      <c r="C78" s="11"/>
      <c r="D78" s="13"/>
    </row>
    <row r="79" spans="1:4" x14ac:dyDescent="0.25">
      <c r="A79" s="13"/>
      <c r="B79" s="11"/>
      <c r="C79" s="11"/>
      <c r="D79" s="13"/>
    </row>
    <row r="80" spans="1:4" x14ac:dyDescent="0.25">
      <c r="A80" s="13"/>
      <c r="B80" s="11"/>
      <c r="C80" s="11"/>
      <c r="D80" s="13"/>
    </row>
    <row r="81" spans="1:4" x14ac:dyDescent="0.25">
      <c r="A81" s="13"/>
      <c r="B81" s="3"/>
      <c r="C81" s="3"/>
      <c r="D81" s="12"/>
    </row>
    <row r="82" spans="1:4" x14ac:dyDescent="0.25">
      <c r="A82" s="13"/>
      <c r="B82" s="11"/>
      <c r="C82" s="11"/>
      <c r="D82" s="13"/>
    </row>
    <row r="83" spans="1:4" x14ac:dyDescent="0.25">
      <c r="A83" s="13"/>
      <c r="B83" s="3"/>
      <c r="C83" s="12"/>
      <c r="D83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5"/>
  <sheetViews>
    <sheetView workbookViewId="0">
      <selection activeCell="B21" sqref="B21"/>
    </sheetView>
  </sheetViews>
  <sheetFormatPr defaultRowHeight="15" x14ac:dyDescent="0.25"/>
  <cols>
    <col min="1" max="1" width="4.28515625" customWidth="1"/>
    <col min="2" max="2" width="46" customWidth="1"/>
    <col min="4" max="4" width="10.140625" customWidth="1"/>
  </cols>
  <sheetData>
    <row r="1" spans="1:4" ht="15.75" x14ac:dyDescent="0.25">
      <c r="A1" s="1"/>
      <c r="B1" s="62" t="s">
        <v>56</v>
      </c>
      <c r="C1" s="62"/>
      <c r="D1" s="62"/>
    </row>
    <row r="2" spans="1:4" ht="15.75" x14ac:dyDescent="0.25">
      <c r="A2" s="1"/>
      <c r="B2" s="2" t="s">
        <v>40</v>
      </c>
      <c r="C2" s="31"/>
      <c r="D2" s="31"/>
    </row>
    <row r="3" spans="1:4" ht="15.75" x14ac:dyDescent="0.25">
      <c r="A3" s="1"/>
      <c r="B3" s="62" t="s">
        <v>34</v>
      </c>
      <c r="C3" s="62"/>
      <c r="D3" s="62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54</v>
      </c>
      <c r="C5" s="7"/>
      <c r="D5" s="7"/>
    </row>
    <row r="6" spans="1:4" x14ac:dyDescent="0.25">
      <c r="A6" s="49">
        <v>1</v>
      </c>
      <c r="B6" s="46" t="s">
        <v>59</v>
      </c>
      <c r="C6" s="52">
        <f>315.04+294.5</f>
        <v>609.54</v>
      </c>
      <c r="D6" s="3"/>
    </row>
    <row r="7" spans="1:4" x14ac:dyDescent="0.25">
      <c r="A7" s="49">
        <v>2</v>
      </c>
      <c r="B7" s="46" t="s">
        <v>60</v>
      </c>
      <c r="C7" s="50">
        <v>1492.76</v>
      </c>
      <c r="D7" s="9"/>
    </row>
    <row r="8" spans="1:4" x14ac:dyDescent="0.25">
      <c r="A8" s="49"/>
      <c r="B8" s="47" t="s">
        <v>51</v>
      </c>
      <c r="C8" s="59">
        <f>SUM(C6:C7)</f>
        <v>2102.3000000000002</v>
      </c>
      <c r="D8" s="3">
        <f>C8</f>
        <v>2102.3000000000002</v>
      </c>
    </row>
    <row r="9" spans="1:4" x14ac:dyDescent="0.25">
      <c r="A9" s="49"/>
      <c r="B9" s="47" t="s">
        <v>5</v>
      </c>
      <c r="C9" s="50"/>
      <c r="D9" s="9"/>
    </row>
    <row r="10" spans="1:4" ht="30" x14ac:dyDescent="0.25">
      <c r="A10" s="46">
        <v>1</v>
      </c>
      <c r="B10" s="46" t="s">
        <v>65</v>
      </c>
      <c r="C10" s="46">
        <v>646.5</v>
      </c>
      <c r="D10" s="3">
        <f>C10+D8</f>
        <v>2748.8</v>
      </c>
    </row>
    <row r="11" spans="1:4" x14ac:dyDescent="0.25">
      <c r="A11" s="49"/>
      <c r="B11" s="47" t="s">
        <v>3</v>
      </c>
      <c r="C11" s="46"/>
      <c r="D11" s="3"/>
    </row>
    <row r="12" spans="1:4" ht="30" x14ac:dyDescent="0.25">
      <c r="A12" s="49">
        <v>1</v>
      </c>
      <c r="B12" s="46" t="s">
        <v>69</v>
      </c>
      <c r="C12" s="47">
        <v>211.54</v>
      </c>
      <c r="D12" s="3">
        <f>C12+D10</f>
        <v>2960.34</v>
      </c>
    </row>
    <row r="13" spans="1:4" x14ac:dyDescent="0.25">
      <c r="A13" s="49"/>
      <c r="B13" s="47" t="s">
        <v>7</v>
      </c>
      <c r="C13" s="46"/>
      <c r="D13" s="11"/>
    </row>
    <row r="14" spans="1:4" x14ac:dyDescent="0.25">
      <c r="A14" s="46">
        <v>1</v>
      </c>
      <c r="B14" s="46" t="s">
        <v>72</v>
      </c>
      <c r="C14" s="46">
        <v>1044.5</v>
      </c>
      <c r="D14" s="3">
        <f>C14+D12</f>
        <v>4004.84</v>
      </c>
    </row>
    <row r="15" spans="1:4" x14ac:dyDescent="0.25">
      <c r="A15" s="46"/>
      <c r="B15" s="47" t="s">
        <v>11</v>
      </c>
      <c r="C15" s="46"/>
      <c r="D15" s="3"/>
    </row>
    <row r="16" spans="1:4" x14ac:dyDescent="0.25">
      <c r="A16" s="46">
        <v>1</v>
      </c>
      <c r="B16" s="46" t="s">
        <v>88</v>
      </c>
      <c r="C16" s="46">
        <v>240.9</v>
      </c>
      <c r="D16" s="3">
        <f>C16+D14</f>
        <v>4245.74</v>
      </c>
    </row>
    <row r="17" spans="1:4" x14ac:dyDescent="0.25">
      <c r="A17" s="46"/>
      <c r="B17" s="47" t="s">
        <v>12</v>
      </c>
      <c r="C17" s="47"/>
      <c r="D17" s="3"/>
    </row>
    <row r="18" spans="1:4" ht="30" x14ac:dyDescent="0.25">
      <c r="A18" s="46">
        <v>1</v>
      </c>
      <c r="B18" s="46" t="s">
        <v>92</v>
      </c>
      <c r="C18" s="46">
        <v>806.86</v>
      </c>
      <c r="D18" s="3">
        <f>C18+D16</f>
        <v>5052.5999999999995</v>
      </c>
    </row>
    <row r="19" spans="1:4" x14ac:dyDescent="0.25">
      <c r="A19" s="46"/>
      <c r="B19" s="47" t="s">
        <v>15</v>
      </c>
      <c r="C19" s="46"/>
      <c r="D19" s="3"/>
    </row>
    <row r="20" spans="1:4" x14ac:dyDescent="0.25">
      <c r="A20" s="46">
        <v>1</v>
      </c>
      <c r="B20" s="46" t="s">
        <v>102</v>
      </c>
      <c r="C20" s="46">
        <v>412.5</v>
      </c>
      <c r="D20" s="3">
        <f>C20+D18</f>
        <v>5465.0999999999995</v>
      </c>
    </row>
    <row r="21" spans="1:4" x14ac:dyDescent="0.25">
      <c r="A21" s="46"/>
      <c r="B21" s="46"/>
      <c r="C21" s="46"/>
      <c r="D21" s="11"/>
    </row>
    <row r="22" spans="1:4" x14ac:dyDescent="0.25">
      <c r="A22" s="46"/>
      <c r="B22" s="46"/>
      <c r="C22" s="46"/>
      <c r="D22" s="3"/>
    </row>
    <row r="23" spans="1:4" x14ac:dyDescent="0.25">
      <c r="A23" s="46"/>
      <c r="B23" s="47"/>
      <c r="C23" s="47"/>
      <c r="D23" s="3"/>
    </row>
    <row r="24" spans="1:4" x14ac:dyDescent="0.25">
      <c r="A24" s="46"/>
      <c r="B24" s="47"/>
      <c r="C24" s="46"/>
      <c r="D24" s="3"/>
    </row>
    <row r="25" spans="1:4" x14ac:dyDescent="0.25">
      <c r="A25" s="46"/>
      <c r="B25" s="46"/>
      <c r="C25" s="46"/>
      <c r="D25" s="3"/>
    </row>
    <row r="26" spans="1:4" x14ac:dyDescent="0.25">
      <c r="A26" s="46"/>
      <c r="B26" s="47"/>
      <c r="C26" s="46"/>
      <c r="D26" s="3"/>
    </row>
    <row r="27" spans="1:4" x14ac:dyDescent="0.25">
      <c r="A27" s="46"/>
      <c r="B27" s="46"/>
      <c r="C27" s="46"/>
      <c r="D27" s="3"/>
    </row>
    <row r="28" spans="1:4" x14ac:dyDescent="0.25">
      <c r="A28" s="46"/>
      <c r="B28" s="46"/>
      <c r="C28" s="46"/>
      <c r="D28" s="3"/>
    </row>
    <row r="29" spans="1:4" x14ac:dyDescent="0.25">
      <c r="A29" s="46"/>
      <c r="B29" s="46"/>
      <c r="C29" s="46"/>
      <c r="D29" s="3"/>
    </row>
    <row r="30" spans="1:4" x14ac:dyDescent="0.25">
      <c r="A30" s="11"/>
      <c r="B30" s="3"/>
      <c r="C30" s="3"/>
      <c r="D30" s="3"/>
    </row>
    <row r="31" spans="1:4" x14ac:dyDescent="0.25">
      <c r="A31" s="11"/>
      <c r="B31" s="3"/>
      <c r="C31" s="11"/>
      <c r="D31" s="3"/>
    </row>
    <row r="32" spans="1:4" x14ac:dyDescent="0.25">
      <c r="A32" s="11"/>
      <c r="B32" s="11"/>
      <c r="C32" s="11"/>
      <c r="D32" s="3"/>
    </row>
    <row r="33" spans="1:4" x14ac:dyDescent="0.25">
      <c r="A33" s="11"/>
      <c r="B33" s="11"/>
      <c r="C33" s="11"/>
      <c r="D33" s="3"/>
    </row>
    <row r="34" spans="1:4" x14ac:dyDescent="0.25">
      <c r="A34" s="11"/>
      <c r="B34" s="44"/>
      <c r="C34" s="11"/>
      <c r="D34" s="3"/>
    </row>
    <row r="35" spans="1:4" x14ac:dyDescent="0.25">
      <c r="A35" s="11"/>
      <c r="B35" s="11"/>
      <c r="C35" s="11"/>
      <c r="D35" s="3"/>
    </row>
    <row r="36" spans="1:4" x14ac:dyDescent="0.25">
      <c r="A36" s="11"/>
      <c r="B36" s="11"/>
      <c r="C36" s="11"/>
      <c r="D36" s="3"/>
    </row>
    <row r="37" spans="1:4" x14ac:dyDescent="0.25">
      <c r="A37" s="11"/>
      <c r="B37" s="11"/>
      <c r="C37" s="11"/>
      <c r="D37" s="3"/>
    </row>
    <row r="38" spans="1:4" x14ac:dyDescent="0.25">
      <c r="A38" s="11"/>
      <c r="B38" s="11"/>
      <c r="C38" s="11"/>
      <c r="D38" s="3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11"/>
      <c r="C49" s="13"/>
      <c r="D49" s="13"/>
    </row>
    <row r="50" spans="1:4" x14ac:dyDescent="0.25">
      <c r="A50" s="13"/>
      <c r="B50" s="11"/>
      <c r="C50" s="13"/>
      <c r="D50" s="13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11"/>
      <c r="C56" s="13"/>
      <c r="D56" s="13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11"/>
      <c r="C58" s="13"/>
      <c r="D58" s="12"/>
    </row>
    <row r="59" spans="1:4" x14ac:dyDescent="0.25">
      <c r="A59" s="13"/>
      <c r="B59" s="3"/>
      <c r="C59" s="13"/>
      <c r="D59" s="13"/>
    </row>
    <row r="60" spans="1:4" x14ac:dyDescent="0.25">
      <c r="A60" s="13"/>
      <c r="B60" s="11"/>
      <c r="C60" s="13"/>
      <c r="D60" s="13"/>
    </row>
    <row r="61" spans="1:4" x14ac:dyDescent="0.25">
      <c r="A61" s="13"/>
      <c r="B61" s="11"/>
      <c r="C61" s="13"/>
      <c r="D61" s="13"/>
    </row>
    <row r="62" spans="1:4" x14ac:dyDescent="0.25">
      <c r="A62" s="13"/>
      <c r="B62" s="11"/>
      <c r="C62" s="13"/>
      <c r="D62" s="12"/>
    </row>
    <row r="63" spans="1:4" x14ac:dyDescent="0.25">
      <c r="A63" s="13"/>
      <c r="B63" s="11"/>
      <c r="C63" s="13"/>
      <c r="D63" s="13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3"/>
      <c r="C65" s="12"/>
      <c r="D65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workbookViewId="0">
      <selection activeCell="D12" sqref="D12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62" t="s">
        <v>56</v>
      </c>
      <c r="C1" s="62"/>
      <c r="D1" s="62"/>
      <c r="E1" s="6"/>
      <c r="F1" s="6"/>
      <c r="G1" s="6"/>
      <c r="H1" s="6"/>
    </row>
    <row r="2" spans="1:8" ht="15.95" customHeight="1" x14ac:dyDescent="0.25">
      <c r="A2" s="1"/>
      <c r="B2" s="63" t="s">
        <v>40</v>
      </c>
      <c r="C2" s="63"/>
      <c r="D2" s="63"/>
      <c r="E2" s="1"/>
      <c r="F2" s="1"/>
      <c r="G2" s="1"/>
      <c r="H2" s="1"/>
    </row>
    <row r="3" spans="1:8" ht="15.95" customHeight="1" x14ac:dyDescent="0.25">
      <c r="A3" s="1"/>
      <c r="B3" s="62" t="s">
        <v>35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12</v>
      </c>
      <c r="C5" s="9"/>
      <c r="D5" s="9"/>
      <c r="E5" s="1"/>
      <c r="F5" s="1"/>
      <c r="G5" s="1"/>
      <c r="H5" s="1"/>
    </row>
    <row r="6" spans="1:8" ht="30" x14ac:dyDescent="0.25">
      <c r="A6" s="46">
        <v>1</v>
      </c>
      <c r="B6" s="46" t="s">
        <v>93</v>
      </c>
      <c r="C6" s="46">
        <v>6677.2</v>
      </c>
      <c r="D6" s="12">
        <f>C6</f>
        <v>6677.2</v>
      </c>
    </row>
    <row r="7" spans="1:8" x14ac:dyDescent="0.25">
      <c r="A7" s="48"/>
      <c r="B7" s="57" t="s">
        <v>14</v>
      </c>
      <c r="C7" s="51"/>
      <c r="D7" s="12"/>
    </row>
    <row r="8" spans="1:8" x14ac:dyDescent="0.25">
      <c r="A8" s="46">
        <v>1</v>
      </c>
      <c r="B8" s="46" t="s">
        <v>100</v>
      </c>
      <c r="C8" s="59">
        <v>4234.2</v>
      </c>
      <c r="D8" s="3">
        <f>C8+D6</f>
        <v>10911.4</v>
      </c>
    </row>
    <row r="9" spans="1:8" x14ac:dyDescent="0.25">
      <c r="A9" s="53"/>
      <c r="B9" s="54" t="s">
        <v>15</v>
      </c>
      <c r="C9" s="48"/>
      <c r="D9" s="12"/>
    </row>
    <row r="10" spans="1:8" x14ac:dyDescent="0.25">
      <c r="A10" s="55">
        <v>1</v>
      </c>
      <c r="B10" s="56" t="s">
        <v>104</v>
      </c>
      <c r="C10" s="60">
        <v>4250</v>
      </c>
      <c r="D10" s="45"/>
    </row>
    <row r="11" spans="1:8" ht="30" x14ac:dyDescent="0.25">
      <c r="A11" s="48">
        <v>2</v>
      </c>
      <c r="B11" s="46" t="s">
        <v>108</v>
      </c>
      <c r="C11" s="48">
        <v>33425</v>
      </c>
      <c r="D11" s="13"/>
    </row>
    <row r="12" spans="1:8" x14ac:dyDescent="0.25">
      <c r="A12" s="48"/>
      <c r="B12" s="47" t="s">
        <v>101</v>
      </c>
      <c r="C12" s="57">
        <f>SUM(C10:C11)</f>
        <v>37675</v>
      </c>
      <c r="D12" s="12">
        <f>C12+D8</f>
        <v>48586.400000000001</v>
      </c>
    </row>
    <row r="13" spans="1:8" x14ac:dyDescent="0.25">
      <c r="A13" s="48"/>
      <c r="B13" s="48"/>
      <c r="C13" s="48"/>
      <c r="D13" s="12"/>
    </row>
    <row r="14" spans="1:8" x14ac:dyDescent="0.25">
      <c r="A14" s="48"/>
      <c r="B14" s="57"/>
      <c r="C14" s="57"/>
      <c r="D14" s="12"/>
    </row>
    <row r="15" spans="1:8" x14ac:dyDescent="0.25">
      <c r="A15" s="48"/>
      <c r="B15" s="57"/>
      <c r="C15" s="48"/>
      <c r="D15" s="12"/>
    </row>
    <row r="16" spans="1:8" x14ac:dyDescent="0.25">
      <c r="A16" s="48"/>
      <c r="B16" s="58"/>
      <c r="C16" s="48"/>
      <c r="D16" s="12"/>
    </row>
    <row r="17" spans="1:4" x14ac:dyDescent="0.25">
      <c r="A17" s="48"/>
      <c r="B17" s="57"/>
      <c r="C17" s="48"/>
      <c r="D17" s="13"/>
    </row>
    <row r="18" spans="1:4" x14ac:dyDescent="0.25">
      <c r="A18" s="48"/>
      <c r="B18" s="46"/>
      <c r="C18" s="48"/>
      <c r="D18" s="12"/>
    </row>
    <row r="19" spans="1:4" x14ac:dyDescent="0.25">
      <c r="A19" s="48"/>
      <c r="B19" s="46"/>
      <c r="C19" s="48"/>
      <c r="D19" s="13"/>
    </row>
    <row r="20" spans="1:4" x14ac:dyDescent="0.25">
      <c r="A20" s="48"/>
      <c r="B20" s="47"/>
      <c r="C20" s="57"/>
      <c r="D20" s="12"/>
    </row>
    <row r="21" spans="1:4" x14ac:dyDescent="0.25">
      <c r="A21" s="48"/>
      <c r="B21" s="47"/>
      <c r="C21" s="48"/>
      <c r="D21" s="13"/>
    </row>
    <row r="22" spans="1:4" x14ac:dyDescent="0.25">
      <c r="A22" s="48"/>
      <c r="B22" s="46"/>
      <c r="C22" s="48"/>
      <c r="D22" s="12"/>
    </row>
    <row r="23" spans="1:4" x14ac:dyDescent="0.25">
      <c r="A23" s="48"/>
      <c r="B23" s="48"/>
      <c r="C23" s="48"/>
      <c r="D23" s="13"/>
    </row>
    <row r="24" spans="1:4" x14ac:dyDescent="0.25">
      <c r="A24" s="48"/>
      <c r="B24" s="47"/>
      <c r="C24" s="57"/>
      <c r="D24" s="12"/>
    </row>
    <row r="25" spans="1:4" x14ac:dyDescent="0.25">
      <c r="A25" s="48"/>
      <c r="B25" s="47"/>
      <c r="C25" s="48"/>
      <c r="D25" s="12"/>
    </row>
    <row r="26" spans="1:4" x14ac:dyDescent="0.25">
      <c r="A26" s="48"/>
      <c r="B26" s="48"/>
      <c r="C26" s="48"/>
      <c r="D26" s="12"/>
    </row>
    <row r="27" spans="1:4" x14ac:dyDescent="0.25">
      <c r="A27" s="48"/>
      <c r="B27" s="48"/>
      <c r="C27" s="48"/>
      <c r="D27" s="12"/>
    </row>
    <row r="28" spans="1:4" x14ac:dyDescent="0.25">
      <c r="A28" s="48"/>
      <c r="B28" s="57"/>
      <c r="C28" s="57"/>
      <c r="D28" s="12"/>
    </row>
    <row r="29" spans="1:4" x14ac:dyDescent="0.25">
      <c r="A29" s="48"/>
      <c r="B29" s="57"/>
      <c r="C29" s="57"/>
      <c r="D29" s="12"/>
    </row>
    <row r="30" spans="1:4" x14ac:dyDescent="0.25">
      <c r="A30" s="48"/>
      <c r="B30" s="57"/>
      <c r="C30" s="57"/>
      <c r="D30" s="12"/>
    </row>
    <row r="31" spans="1:4" x14ac:dyDescent="0.25">
      <c r="A31" s="48"/>
      <c r="B31" s="57"/>
      <c r="C31" s="57"/>
      <c r="D31" s="12"/>
    </row>
    <row r="32" spans="1:4" x14ac:dyDescent="0.25">
      <c r="A32" s="48"/>
      <c r="B32" s="48"/>
      <c r="C32" s="48"/>
      <c r="D32" s="13"/>
    </row>
    <row r="33" spans="1:4" x14ac:dyDescent="0.25">
      <c r="A33" s="48"/>
      <c r="B33" s="57"/>
      <c r="C33" s="57"/>
      <c r="D33" s="12"/>
    </row>
    <row r="34" spans="1:4" x14ac:dyDescent="0.25">
      <c r="A34" s="48"/>
      <c r="B34" s="57"/>
      <c r="C34" s="48"/>
      <c r="D34" s="13"/>
    </row>
    <row r="35" spans="1:4" x14ac:dyDescent="0.25">
      <c r="A35" s="48"/>
      <c r="B35" s="48"/>
      <c r="C35" s="48"/>
      <c r="D35" s="13"/>
    </row>
    <row r="36" spans="1:4" x14ac:dyDescent="0.25">
      <c r="A36" s="48"/>
      <c r="B36" s="57"/>
      <c r="C36" s="57"/>
      <c r="D36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selection activeCell="D13" sqref="D13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2" t="s">
        <v>56</v>
      </c>
      <c r="C1" s="62"/>
      <c r="D1" s="62"/>
    </row>
    <row r="2" spans="1:4" ht="15.75" x14ac:dyDescent="0.25">
      <c r="A2" s="1"/>
      <c r="B2" s="63" t="s">
        <v>40</v>
      </c>
      <c r="C2" s="63"/>
      <c r="D2" s="63"/>
    </row>
    <row r="3" spans="1:4" ht="15.75" x14ac:dyDescent="0.25">
      <c r="A3" s="1"/>
      <c r="B3" s="62" t="s">
        <v>37</v>
      </c>
      <c r="C3" s="62"/>
      <c r="D3" s="62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7</v>
      </c>
      <c r="C5" s="9"/>
      <c r="D5" s="9"/>
    </row>
    <row r="6" spans="1:4" x14ac:dyDescent="0.25">
      <c r="A6" s="13">
        <v>1</v>
      </c>
      <c r="B6" s="11" t="s">
        <v>73</v>
      </c>
      <c r="C6" s="13">
        <f>6153.3+4005.5</f>
        <v>10158.799999999999</v>
      </c>
      <c r="D6" s="41"/>
    </row>
    <row r="7" spans="1:4" x14ac:dyDescent="0.25">
      <c r="A7" s="9">
        <v>2</v>
      </c>
      <c r="B7" s="11" t="s">
        <v>74</v>
      </c>
      <c r="C7" s="35">
        <f>3600+3600</f>
        <v>7200</v>
      </c>
      <c r="D7" s="9"/>
    </row>
    <row r="8" spans="1:4" x14ac:dyDescent="0.25">
      <c r="A8" s="9"/>
      <c r="B8" s="3" t="s">
        <v>70</v>
      </c>
      <c r="C8" s="61">
        <f>SUM(C6:C7)</f>
        <v>17358.8</v>
      </c>
      <c r="D8" s="9">
        <f>C8</f>
        <v>17358.8</v>
      </c>
    </row>
    <row r="9" spans="1:4" x14ac:dyDescent="0.25">
      <c r="A9" s="9"/>
      <c r="B9" s="3" t="s">
        <v>12</v>
      </c>
      <c r="C9" s="19"/>
      <c r="D9" s="9"/>
    </row>
    <row r="10" spans="1:4" x14ac:dyDescent="0.25">
      <c r="A10" s="3">
        <v>1</v>
      </c>
      <c r="B10" s="11" t="s">
        <v>94</v>
      </c>
      <c r="C10" s="19">
        <v>3276.1</v>
      </c>
      <c r="D10" s="3">
        <f>C10+D8</f>
        <v>20634.899999999998</v>
      </c>
    </row>
    <row r="11" spans="1:4" x14ac:dyDescent="0.25">
      <c r="A11" s="3"/>
      <c r="B11" s="3" t="s">
        <v>13</v>
      </c>
      <c r="C11" s="19"/>
      <c r="D11" s="3"/>
    </row>
    <row r="12" spans="1:4" x14ac:dyDescent="0.25">
      <c r="A12" s="3">
        <v>1</v>
      </c>
      <c r="B12" s="11" t="s">
        <v>96</v>
      </c>
      <c r="C12" s="19">
        <v>11369.33</v>
      </c>
      <c r="D12" s="3">
        <f>C12+D10</f>
        <v>32004.229999999996</v>
      </c>
    </row>
    <row r="13" spans="1:4" x14ac:dyDescent="0.25">
      <c r="A13" s="12"/>
      <c r="B13" s="12"/>
      <c r="C13" s="20"/>
      <c r="D13" s="12"/>
    </row>
    <row r="14" spans="1:4" x14ac:dyDescent="0.25">
      <c r="A14" s="13"/>
      <c r="B14" s="11"/>
      <c r="C14" s="16"/>
      <c r="D14" s="17"/>
    </row>
    <row r="15" spans="1:4" x14ac:dyDescent="0.25">
      <c r="A15" s="32"/>
      <c r="B15" s="33"/>
      <c r="C15" s="12"/>
      <c r="D15" s="12"/>
    </row>
    <row r="16" spans="1:4" x14ac:dyDescent="0.25">
      <c r="A16" s="14"/>
      <c r="B16" s="21"/>
      <c r="C16" s="15"/>
      <c r="D16" s="18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2"/>
      <c r="C20" s="12"/>
      <c r="D20" s="12"/>
    </row>
    <row r="21" spans="1:4" x14ac:dyDescent="0.25">
      <c r="A21" s="13"/>
      <c r="B21" s="12"/>
      <c r="C21" s="13"/>
      <c r="D21" s="13"/>
    </row>
    <row r="22" spans="1:4" x14ac:dyDescent="0.25">
      <c r="A22" s="13"/>
      <c r="B22" s="34"/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2"/>
      <c r="C32" s="12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  <row r="35" spans="1:4" x14ac:dyDescent="0.25">
      <c r="A35" s="13"/>
      <c r="B35" s="12"/>
      <c r="C35" s="13"/>
      <c r="D35" s="13"/>
    </row>
    <row r="36" spans="1:4" x14ac:dyDescent="0.25">
      <c r="A36" s="13"/>
      <c r="B36" s="13"/>
      <c r="C36" s="13"/>
      <c r="D36" s="13"/>
    </row>
    <row r="37" spans="1:4" x14ac:dyDescent="0.25">
      <c r="A37" s="13"/>
      <c r="B37" s="12"/>
      <c r="C37" s="12"/>
      <c r="D3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15" sqref="D15"/>
    </sheetView>
  </sheetViews>
  <sheetFormatPr defaultRowHeight="15" x14ac:dyDescent="0.25"/>
  <cols>
    <col min="1" max="1" width="3.7109375" customWidth="1"/>
    <col min="2" max="2" width="49.42578125" customWidth="1"/>
    <col min="3" max="3" width="12.140625" customWidth="1"/>
    <col min="4" max="4" width="12.7109375" customWidth="1"/>
  </cols>
  <sheetData>
    <row r="1" spans="1:8" ht="21" x14ac:dyDescent="0.35">
      <c r="A1" s="1"/>
      <c r="B1" s="62" t="s">
        <v>57</v>
      </c>
      <c r="C1" s="62"/>
      <c r="D1" s="62"/>
      <c r="E1" s="6"/>
      <c r="F1" s="6"/>
      <c r="G1" s="6"/>
      <c r="H1" s="6"/>
    </row>
    <row r="2" spans="1:8" ht="15.75" x14ac:dyDescent="0.25">
      <c r="A2" s="1"/>
      <c r="B2" s="63" t="s">
        <v>40</v>
      </c>
      <c r="C2" s="63"/>
      <c r="D2" s="63"/>
      <c r="E2" s="1"/>
      <c r="F2" s="1"/>
      <c r="G2" s="1"/>
      <c r="H2" s="1"/>
    </row>
    <row r="3" spans="1:8" ht="15.75" x14ac:dyDescent="0.25">
      <c r="A3" s="1"/>
      <c r="B3" s="62" t="s">
        <v>36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 t="s">
        <v>2</v>
      </c>
      <c r="C5" s="9"/>
      <c r="D5" s="7"/>
      <c r="E5" s="1"/>
      <c r="F5" s="1"/>
      <c r="G5" s="1"/>
      <c r="H5" s="1"/>
    </row>
    <row r="6" spans="1:8" s="1" customFormat="1" ht="75" x14ac:dyDescent="0.25">
      <c r="A6" s="11">
        <v>1</v>
      </c>
      <c r="B6" s="11" t="s">
        <v>61</v>
      </c>
      <c r="C6" s="11">
        <f>156.4+236419.81+10418.22</f>
        <v>246994.43</v>
      </c>
      <c r="D6" s="3"/>
    </row>
    <row r="7" spans="1:8" s="1" customFormat="1" ht="30" x14ac:dyDescent="0.25">
      <c r="A7" s="11">
        <v>2</v>
      </c>
      <c r="B7" s="11" t="s">
        <v>62</v>
      </c>
      <c r="C7" s="11">
        <v>2378</v>
      </c>
      <c r="D7" s="40"/>
    </row>
    <row r="8" spans="1:8" s="5" customFormat="1" x14ac:dyDescent="0.25">
      <c r="A8" s="13"/>
      <c r="B8" s="12" t="s">
        <v>51</v>
      </c>
      <c r="C8" s="12">
        <f>SUM(C6:C7)</f>
        <v>249372.43</v>
      </c>
      <c r="D8" s="41">
        <f>C8</f>
        <v>249372.43</v>
      </c>
    </row>
    <row r="9" spans="1:8" x14ac:dyDescent="0.25">
      <c r="A9" s="13"/>
      <c r="B9" s="3" t="s">
        <v>9</v>
      </c>
      <c r="C9" s="13"/>
      <c r="D9" s="42"/>
    </row>
    <row r="10" spans="1:8" ht="30" x14ac:dyDescent="0.25">
      <c r="A10" s="13">
        <v>1</v>
      </c>
      <c r="B10" s="11" t="s">
        <v>82</v>
      </c>
      <c r="C10" s="13">
        <v>6355</v>
      </c>
      <c r="D10" s="41">
        <f>C10+D8</f>
        <v>255727.43</v>
      </c>
    </row>
    <row r="11" spans="1:8" s="5" customFormat="1" x14ac:dyDescent="0.25">
      <c r="A11" s="13"/>
      <c r="B11" s="3" t="s">
        <v>13</v>
      </c>
      <c r="C11" s="13"/>
      <c r="D11" s="41"/>
    </row>
    <row r="12" spans="1:8" x14ac:dyDescent="0.25">
      <c r="A12" s="13">
        <v>1</v>
      </c>
      <c r="B12" s="11" t="s">
        <v>97</v>
      </c>
      <c r="C12" s="13">
        <v>61189.84</v>
      </c>
      <c r="D12" s="41">
        <f>C12+D10</f>
        <v>316917.27</v>
      </c>
    </row>
    <row r="13" spans="1:8" x14ac:dyDescent="0.25">
      <c r="A13" s="12"/>
      <c r="B13" s="3" t="s">
        <v>15</v>
      </c>
      <c r="C13" s="12"/>
      <c r="D13" s="41"/>
    </row>
    <row r="14" spans="1:8" x14ac:dyDescent="0.25">
      <c r="A14" s="12">
        <v>1</v>
      </c>
      <c r="B14" s="11" t="s">
        <v>103</v>
      </c>
      <c r="C14" s="12">
        <v>5330.3</v>
      </c>
      <c r="D14" s="41">
        <f>C14+D12</f>
        <v>322247.57</v>
      </c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B13" sqref="B13"/>
    </sheetView>
  </sheetViews>
  <sheetFormatPr defaultRowHeight="15" x14ac:dyDescent="0.25"/>
  <cols>
    <col min="1" max="1" width="28.5703125" style="1" customWidth="1"/>
    <col min="2" max="2" width="15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64" t="s">
        <v>55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5.75" x14ac:dyDescent="0.25">
      <c r="A2" s="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57435.840000000004</v>
      </c>
      <c r="C4" s="24">
        <f t="shared" ref="C4:M4" si="0">C5+C6+C7</f>
        <v>57435.840000000004</v>
      </c>
      <c r="D4" s="24">
        <f t="shared" si="0"/>
        <v>57435.840000000004</v>
      </c>
      <c r="E4" s="24">
        <f t="shared" si="0"/>
        <v>57435.840000000004</v>
      </c>
      <c r="F4" s="24">
        <f t="shared" si="0"/>
        <v>57435.840000000004</v>
      </c>
      <c r="G4" s="24">
        <f t="shared" si="0"/>
        <v>57435.840000000004</v>
      </c>
      <c r="H4" s="24">
        <f t="shared" si="0"/>
        <v>57435.840000000004</v>
      </c>
      <c r="I4" s="24">
        <f t="shared" si="0"/>
        <v>57435.840000000004</v>
      </c>
      <c r="J4" s="24">
        <f t="shared" si="0"/>
        <v>57435.840000000004</v>
      </c>
      <c r="K4" s="24">
        <f t="shared" si="0"/>
        <v>57435.840000000004</v>
      </c>
      <c r="L4" s="24">
        <f t="shared" si="0"/>
        <v>57435.840000000004</v>
      </c>
      <c r="M4" s="24">
        <f t="shared" si="0"/>
        <v>61455.390000000007</v>
      </c>
      <c r="N4" s="24">
        <f>N5+N6+N7</f>
        <v>693249.63000000012</v>
      </c>
    </row>
    <row r="5" spans="1:14" ht="39" customHeight="1" x14ac:dyDescent="0.35">
      <c r="A5" s="28" t="s">
        <v>17</v>
      </c>
      <c r="B5" s="25">
        <v>44542.080000000002</v>
      </c>
      <c r="C5" s="25">
        <v>44542.080000000002</v>
      </c>
      <c r="D5" s="25">
        <v>44542.080000000002</v>
      </c>
      <c r="E5" s="25">
        <v>44542.080000000002</v>
      </c>
      <c r="F5" s="25">
        <v>44542.080000000002</v>
      </c>
      <c r="G5" s="25">
        <v>44542.080000000002</v>
      </c>
      <c r="H5" s="25">
        <v>44542.080000000002</v>
      </c>
      <c r="I5" s="25">
        <v>44542.080000000002</v>
      </c>
      <c r="J5" s="25">
        <v>44542.080000000002</v>
      </c>
      <c r="K5" s="25">
        <v>44542.080000000002</v>
      </c>
      <c r="L5" s="25">
        <v>44542.080000000002</v>
      </c>
      <c r="M5" s="25">
        <v>44542.080000000002</v>
      </c>
      <c r="N5" s="25">
        <f t="shared" ref="N5:N18" si="1">SUM(B5:M5)</f>
        <v>534504.96000000008</v>
      </c>
    </row>
    <row r="6" spans="1:14" ht="44.25" customHeight="1" x14ac:dyDescent="0.35">
      <c r="A6" s="28" t="s">
        <v>39</v>
      </c>
      <c r="B6" s="25">
        <v>12893.76</v>
      </c>
      <c r="C6" s="25">
        <v>12893.76</v>
      </c>
      <c r="D6" s="25">
        <v>12893.76</v>
      </c>
      <c r="E6" s="25">
        <v>12893.76</v>
      </c>
      <c r="F6" s="25">
        <v>12893.76</v>
      </c>
      <c r="G6" s="25">
        <v>12893.76</v>
      </c>
      <c r="H6" s="25">
        <v>12893.76</v>
      </c>
      <c r="I6" s="25">
        <v>12893.76</v>
      </c>
      <c r="J6" s="25">
        <v>12893.76</v>
      </c>
      <c r="K6" s="25">
        <v>12893.76</v>
      </c>
      <c r="L6" s="25">
        <v>12893.76</v>
      </c>
      <c r="M6" s="25">
        <v>12893.76</v>
      </c>
      <c r="N6" s="25">
        <f>SUM(B6:M6)</f>
        <v>154725.12</v>
      </c>
    </row>
    <row r="7" spans="1:14" ht="44.25" customHeight="1" x14ac:dyDescent="0.35">
      <c r="A7" s="28" t="s">
        <v>32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4019.55</v>
      </c>
      <c r="N7" s="25">
        <f>SUM(B7:M7)</f>
        <v>4019.55</v>
      </c>
    </row>
    <row r="8" spans="1:14" ht="36" customHeight="1" x14ac:dyDescent="0.35">
      <c r="A8" s="29" t="s">
        <v>18</v>
      </c>
      <c r="B8" s="24">
        <f>B9+B10+B11+B12+B13</f>
        <v>56552.44</v>
      </c>
      <c r="C8" s="24">
        <f t="shared" ref="C8:M8" si="2">C9+C10+C11+C12+C13</f>
        <v>53806.879999999997</v>
      </c>
      <c r="D8" s="24">
        <f t="shared" si="2"/>
        <v>55056.97</v>
      </c>
      <c r="E8" s="24">
        <f t="shared" si="2"/>
        <v>50604.52</v>
      </c>
      <c r="F8" s="24">
        <f t="shared" si="2"/>
        <v>59134.28</v>
      </c>
      <c r="G8" s="24">
        <f t="shared" si="2"/>
        <v>54206.879999999997</v>
      </c>
      <c r="H8" s="24">
        <f t="shared" si="2"/>
        <v>55528.26</v>
      </c>
      <c r="I8" s="24">
        <f>I9+I10+I11+I12+I13</f>
        <v>57178.53</v>
      </c>
      <c r="J8" s="24">
        <f>J9+J10+J11+J12+J13</f>
        <v>86621.349999999991</v>
      </c>
      <c r="K8" s="24">
        <f t="shared" si="2"/>
        <v>50484.710000000006</v>
      </c>
      <c r="L8" s="24">
        <f t="shared" si="2"/>
        <v>57766.33</v>
      </c>
      <c r="M8" s="24">
        <f t="shared" si="2"/>
        <v>52863.82</v>
      </c>
      <c r="N8" s="24">
        <f>SUM(B8:M8)</f>
        <v>689804.96999999986</v>
      </c>
    </row>
    <row r="9" spans="1:14" ht="40.5" customHeight="1" x14ac:dyDescent="0.35">
      <c r="A9" s="28" t="s">
        <v>19</v>
      </c>
      <c r="B9" s="25">
        <v>2158.92</v>
      </c>
      <c r="C9" s="25">
        <v>3076.92</v>
      </c>
      <c r="D9" s="25">
        <v>6138.92</v>
      </c>
      <c r="E9" s="25">
        <v>2158.92</v>
      </c>
      <c r="F9" s="25">
        <v>4167.42</v>
      </c>
      <c r="G9" s="25">
        <v>3249.42</v>
      </c>
      <c r="H9" s="25">
        <v>2848.92</v>
      </c>
      <c r="I9" s="25">
        <v>2484.52</v>
      </c>
      <c r="J9" s="25">
        <v>5716.82</v>
      </c>
      <c r="K9" s="25">
        <v>-1398.98</v>
      </c>
      <c r="L9" s="25">
        <v>2158.92</v>
      </c>
      <c r="M9" s="25">
        <v>2158.92</v>
      </c>
      <c r="N9" s="37">
        <f t="shared" si="1"/>
        <v>34919.639999999992</v>
      </c>
    </row>
    <row r="10" spans="1:14" ht="45.75" customHeight="1" x14ac:dyDescent="0.35">
      <c r="A10" s="28" t="s">
        <v>20</v>
      </c>
      <c r="B10" s="26">
        <v>11345</v>
      </c>
      <c r="C10" s="25">
        <v>10886</v>
      </c>
      <c r="D10" s="25">
        <v>12086</v>
      </c>
      <c r="E10" s="25">
        <v>12170</v>
      </c>
      <c r="F10" s="25">
        <v>19142</v>
      </c>
      <c r="G10" s="25">
        <v>11570</v>
      </c>
      <c r="H10" s="25">
        <v>13280</v>
      </c>
      <c r="I10" s="25">
        <v>14270</v>
      </c>
      <c r="J10" s="25">
        <v>16410.8</v>
      </c>
      <c r="K10" s="25">
        <v>13280</v>
      </c>
      <c r="L10" s="25">
        <v>13643</v>
      </c>
      <c r="M10" s="25">
        <v>13280</v>
      </c>
      <c r="N10" s="24">
        <f>SUM(B10:M10)</f>
        <v>161362.79999999999</v>
      </c>
    </row>
    <row r="11" spans="1:14" ht="45.75" customHeight="1" x14ac:dyDescent="0.35">
      <c r="A11" s="36" t="s">
        <v>30</v>
      </c>
      <c r="B11" s="26">
        <v>2102.3000000000002</v>
      </c>
      <c r="C11" s="25">
        <v>646.5</v>
      </c>
      <c r="D11" s="25">
        <v>211.54</v>
      </c>
      <c r="E11" s="25">
        <v>1044.5</v>
      </c>
      <c r="F11" s="25"/>
      <c r="G11" s="25"/>
      <c r="H11" s="25"/>
      <c r="I11" s="25">
        <v>240.9</v>
      </c>
      <c r="J11" s="25">
        <v>806.86</v>
      </c>
      <c r="K11" s="25"/>
      <c r="L11" s="25"/>
      <c r="M11" s="25">
        <v>412.5</v>
      </c>
      <c r="N11" s="24">
        <f t="shared" si="1"/>
        <v>5465.0999999999995</v>
      </c>
    </row>
    <row r="12" spans="1:14" ht="45.75" customHeight="1" x14ac:dyDescent="0.35">
      <c r="A12" s="36" t="s">
        <v>38</v>
      </c>
      <c r="B12" s="26">
        <f>34637.33+1155</f>
        <v>35792.33</v>
      </c>
      <c r="C12" s="25">
        <v>34637.33</v>
      </c>
      <c r="D12" s="25">
        <v>34637.33</v>
      </c>
      <c r="E12" s="25">
        <v>34637.33</v>
      </c>
      <c r="F12" s="25">
        <v>34637.33</v>
      </c>
      <c r="G12" s="25">
        <v>34637.33</v>
      </c>
      <c r="H12" s="25">
        <v>34637.33</v>
      </c>
      <c r="I12" s="25">
        <v>34637.33</v>
      </c>
      <c r="J12" s="25">
        <v>57737.33</v>
      </c>
      <c r="K12" s="25">
        <v>34637.33</v>
      </c>
      <c r="L12" s="25">
        <v>34637.33</v>
      </c>
      <c r="M12" s="25">
        <v>34637.33</v>
      </c>
      <c r="N12" s="24">
        <f t="shared" si="1"/>
        <v>439902.96000000014</v>
      </c>
    </row>
    <row r="13" spans="1:14" ht="21.75" customHeight="1" x14ac:dyDescent="0.35">
      <c r="A13" s="28" t="s">
        <v>21</v>
      </c>
      <c r="B13" s="25">
        <v>5153.8900000000003</v>
      </c>
      <c r="C13" s="25">
        <v>4560.13</v>
      </c>
      <c r="D13" s="25">
        <v>1983.18</v>
      </c>
      <c r="E13" s="25">
        <v>593.77</v>
      </c>
      <c r="F13" s="25">
        <v>1187.53</v>
      </c>
      <c r="G13" s="25">
        <v>4750.13</v>
      </c>
      <c r="H13" s="25">
        <v>4762.01</v>
      </c>
      <c r="I13" s="25">
        <v>5545.78</v>
      </c>
      <c r="J13" s="25">
        <v>5949.54</v>
      </c>
      <c r="K13" s="25">
        <v>3966.36</v>
      </c>
      <c r="L13" s="25">
        <v>7327.08</v>
      </c>
      <c r="M13" s="25">
        <v>2375.0700000000002</v>
      </c>
      <c r="N13" s="25">
        <f t="shared" si="1"/>
        <v>48154.47</v>
      </c>
    </row>
    <row r="14" spans="1:14" ht="23.25" customHeight="1" x14ac:dyDescent="0.35">
      <c r="A14" s="29" t="s">
        <v>22</v>
      </c>
      <c r="B14" s="24">
        <f>B15+B16+B17</f>
        <v>249372.43</v>
      </c>
      <c r="C14" s="24">
        <f t="shared" ref="C14:M14" si="3">C15+C16+C17</f>
        <v>0</v>
      </c>
      <c r="D14" s="24">
        <f t="shared" si="3"/>
        <v>0</v>
      </c>
      <c r="E14" s="24">
        <f t="shared" si="3"/>
        <v>17358.8</v>
      </c>
      <c r="F14" s="24">
        <f t="shared" si="3"/>
        <v>0</v>
      </c>
      <c r="G14" s="24">
        <f t="shared" si="3"/>
        <v>6355</v>
      </c>
      <c r="H14" s="24">
        <f t="shared" si="3"/>
        <v>0</v>
      </c>
      <c r="I14" s="24">
        <f t="shared" si="3"/>
        <v>0</v>
      </c>
      <c r="J14" s="24">
        <f t="shared" si="3"/>
        <v>9953.2999999999993</v>
      </c>
      <c r="K14" s="24">
        <f t="shared" si="3"/>
        <v>72559.17</v>
      </c>
      <c r="L14" s="24">
        <f t="shared" si="3"/>
        <v>4234.2</v>
      </c>
      <c r="M14" s="24">
        <f t="shared" si="3"/>
        <v>43005.3</v>
      </c>
      <c r="N14" s="24">
        <f t="shared" si="1"/>
        <v>402838.19999999995</v>
      </c>
    </row>
    <row r="15" spans="1:14" ht="42" customHeight="1" x14ac:dyDescent="0.35">
      <c r="A15" s="28" t="s">
        <v>23</v>
      </c>
      <c r="B15" s="25">
        <v>249372.43</v>
      </c>
      <c r="C15" s="25"/>
      <c r="D15" s="25"/>
      <c r="E15" s="25"/>
      <c r="F15" s="25"/>
      <c r="G15" s="25">
        <v>6355</v>
      </c>
      <c r="H15" s="25"/>
      <c r="I15" s="25"/>
      <c r="J15" s="25"/>
      <c r="K15" s="25">
        <v>61189.84</v>
      </c>
      <c r="L15" s="25"/>
      <c r="M15" s="25">
        <v>5330.3</v>
      </c>
      <c r="N15" s="25">
        <f t="shared" si="1"/>
        <v>322247.57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/>
      <c r="J16" s="25">
        <v>6677.2</v>
      </c>
      <c r="K16" s="25"/>
      <c r="L16" s="25">
        <v>4234.2</v>
      </c>
      <c r="M16" s="25">
        <f>4250+33425</f>
        <v>37675</v>
      </c>
      <c r="N16" s="25">
        <f t="shared" si="1"/>
        <v>48586.400000000001</v>
      </c>
    </row>
    <row r="17" spans="1:14" ht="40.5" customHeight="1" x14ac:dyDescent="0.35">
      <c r="A17" s="36" t="s">
        <v>31</v>
      </c>
      <c r="B17" s="25"/>
      <c r="C17" s="25"/>
      <c r="D17" s="25"/>
      <c r="E17" s="25">
        <v>17358.8</v>
      </c>
      <c r="F17" s="25"/>
      <c r="G17" s="25"/>
      <c r="H17" s="25"/>
      <c r="I17" s="25"/>
      <c r="J17" s="25">
        <v>3276.1</v>
      </c>
      <c r="K17" s="25">
        <v>11369.33</v>
      </c>
      <c r="L17" s="25"/>
      <c r="M17" s="25"/>
      <c r="N17" s="25">
        <f t="shared" si="1"/>
        <v>32004.229999999996</v>
      </c>
    </row>
    <row r="18" spans="1:14" ht="40.5" customHeight="1" x14ac:dyDescent="0.35">
      <c r="A18" s="43" t="s">
        <v>41</v>
      </c>
      <c r="B18" s="25"/>
      <c r="C18" s="25"/>
      <c r="D18" s="25"/>
      <c r="E18" s="25"/>
      <c r="F18" s="25"/>
      <c r="G18" s="25">
        <v>3730</v>
      </c>
      <c r="H18" s="25"/>
      <c r="I18" s="25"/>
      <c r="J18" s="25"/>
      <c r="K18" s="25"/>
      <c r="L18" s="25"/>
      <c r="M18" s="25">
        <f>34584.55-4019.55</f>
        <v>30565.000000000004</v>
      </c>
      <c r="N18" s="25">
        <f t="shared" si="1"/>
        <v>34295</v>
      </c>
    </row>
    <row r="19" spans="1:14" ht="40.5" customHeight="1" x14ac:dyDescent="0.35">
      <c r="A19" s="29" t="s">
        <v>43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47</v>
      </c>
      <c r="B23" s="24">
        <v>28717.919999999998</v>
      </c>
      <c r="C23" s="24">
        <v>28717.919999999998</v>
      </c>
      <c r="D23" s="24">
        <v>28717.919999999998</v>
      </c>
      <c r="E23" s="24">
        <v>28717.919999999998</v>
      </c>
      <c r="F23" s="24">
        <v>28717.919999999998</v>
      </c>
      <c r="G23" s="24">
        <v>28717.919999999998</v>
      </c>
      <c r="H23" s="24">
        <v>28717.919999999998</v>
      </c>
      <c r="I23" s="24">
        <v>28717.919999999998</v>
      </c>
      <c r="J23" s="24">
        <v>28717.919999999998</v>
      </c>
      <c r="K23" s="24">
        <v>28717.919999999998</v>
      </c>
      <c r="L23" s="24">
        <v>28717.919999999998</v>
      </c>
      <c r="M23" s="24">
        <v>28717.919999999998</v>
      </c>
      <c r="N23" s="24">
        <f>SUM(B23:M23)</f>
        <v>344615.03999999986</v>
      </c>
    </row>
    <row r="24" spans="1:14" ht="22.5" customHeight="1" x14ac:dyDescent="0.35">
      <c r="A24" s="29" t="s">
        <v>25</v>
      </c>
      <c r="B24" s="37">
        <f>B4+B8+B14+B23+B18+B19</f>
        <v>392078.62999999995</v>
      </c>
      <c r="C24" s="37">
        <f t="shared" ref="C24:M24" si="6">C4+C8+C14+C23+C18+C19</f>
        <v>139960.64000000001</v>
      </c>
      <c r="D24" s="37">
        <f t="shared" si="6"/>
        <v>141210.72999999998</v>
      </c>
      <c r="E24" s="37">
        <f t="shared" si="6"/>
        <v>154117.08000000002</v>
      </c>
      <c r="F24" s="37">
        <f t="shared" si="6"/>
        <v>145288.03999999998</v>
      </c>
      <c r="G24" s="37">
        <f t="shared" si="6"/>
        <v>150445.64000000001</v>
      </c>
      <c r="H24" s="37">
        <f t="shared" si="6"/>
        <v>141682.02000000002</v>
      </c>
      <c r="I24" s="37">
        <f t="shared" si="6"/>
        <v>143332.28999999998</v>
      </c>
      <c r="J24" s="37">
        <f t="shared" si="6"/>
        <v>182728.40999999997</v>
      </c>
      <c r="K24" s="37">
        <f t="shared" si="6"/>
        <v>209197.64</v>
      </c>
      <c r="L24" s="37">
        <f t="shared" si="6"/>
        <v>148154.29</v>
      </c>
      <c r="M24" s="37">
        <f t="shared" si="6"/>
        <v>216607.43</v>
      </c>
      <c r="N24" s="37">
        <f>N4+N8+N14+N23+N18+N19</f>
        <v>2164802.84</v>
      </c>
    </row>
    <row r="25" spans="1:14" ht="15.75" x14ac:dyDescent="0.25">
      <c r="A25" s="65" t="s">
        <v>48</v>
      </c>
      <c r="B25" s="65"/>
      <c r="C25" s="65"/>
      <c r="D25" s="30"/>
      <c r="E25" s="30"/>
      <c r="F25" s="30"/>
      <c r="G25" s="39"/>
      <c r="H25" s="30"/>
      <c r="I25" s="30"/>
      <c r="J25" s="30"/>
      <c r="K25" s="30"/>
      <c r="L25" s="66" t="s">
        <v>29</v>
      </c>
      <c r="M25" s="66"/>
      <c r="N25" s="66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5" t="s">
        <v>27</v>
      </c>
      <c r="B27" s="65"/>
      <c r="C27" s="65"/>
      <c r="D27" s="30"/>
      <c r="E27" s="30"/>
      <c r="F27" s="30"/>
      <c r="G27" s="30"/>
      <c r="H27" s="30"/>
      <c r="I27" s="30"/>
      <c r="J27" s="30"/>
      <c r="K27" s="30"/>
      <c r="L27" s="66" t="s">
        <v>33</v>
      </c>
      <c r="M27" s="66"/>
      <c r="N27" s="6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8"/>
  <sheetViews>
    <sheetView workbookViewId="0">
      <selection activeCell="D12" sqref="D12"/>
    </sheetView>
  </sheetViews>
  <sheetFormatPr defaultRowHeight="15" x14ac:dyDescent="0.25"/>
  <cols>
    <col min="1" max="1" width="5.140625" customWidth="1"/>
    <col min="2" max="2" width="58.42578125" customWidth="1"/>
    <col min="3" max="3" width="10.42578125" customWidth="1"/>
    <col min="4" max="4" width="10.85546875" customWidth="1"/>
  </cols>
  <sheetData>
    <row r="1" spans="1:4" ht="15.75" x14ac:dyDescent="0.25">
      <c r="A1" s="1"/>
      <c r="B1" s="62" t="s">
        <v>57</v>
      </c>
      <c r="C1" s="62"/>
      <c r="D1" s="62"/>
    </row>
    <row r="2" spans="1:4" ht="15.75" x14ac:dyDescent="0.25">
      <c r="A2" s="1"/>
      <c r="B2" s="63" t="s">
        <v>40</v>
      </c>
      <c r="C2" s="63"/>
      <c r="D2" s="63"/>
    </row>
    <row r="3" spans="1:4" ht="15.75" x14ac:dyDescent="0.25">
      <c r="A3" s="1"/>
      <c r="B3" s="62" t="s">
        <v>42</v>
      </c>
      <c r="C3" s="62"/>
      <c r="D3" s="62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11"/>
      <c r="B5" s="3" t="s">
        <v>9</v>
      </c>
      <c r="C5" s="11"/>
      <c r="D5" s="3"/>
    </row>
    <row r="6" spans="1:4" x14ac:dyDescent="0.25">
      <c r="A6" s="13">
        <v>1</v>
      </c>
      <c r="B6" s="11" t="s">
        <v>81</v>
      </c>
      <c r="C6" s="11">
        <v>3730</v>
      </c>
      <c r="D6" s="41">
        <f>C6</f>
        <v>3730</v>
      </c>
    </row>
    <row r="7" spans="1:4" x14ac:dyDescent="0.25">
      <c r="A7" s="13"/>
      <c r="B7" s="3" t="s">
        <v>15</v>
      </c>
      <c r="C7" s="11"/>
      <c r="D7" s="41"/>
    </row>
    <row r="8" spans="1:4" x14ac:dyDescent="0.25">
      <c r="A8" s="13">
        <v>1</v>
      </c>
      <c r="B8" s="11" t="s">
        <v>105</v>
      </c>
      <c r="C8" s="13">
        <v>14000</v>
      </c>
      <c r="D8" s="41"/>
    </row>
    <row r="9" spans="1:4" x14ac:dyDescent="0.25">
      <c r="A9" s="13">
        <v>2</v>
      </c>
      <c r="B9" s="11" t="s">
        <v>106</v>
      </c>
      <c r="C9" s="13">
        <v>6565</v>
      </c>
      <c r="D9" s="41"/>
    </row>
    <row r="10" spans="1:4" x14ac:dyDescent="0.25">
      <c r="A10" s="13">
        <v>3</v>
      </c>
      <c r="B10" s="11" t="s">
        <v>107</v>
      </c>
      <c r="C10" s="13">
        <v>10000</v>
      </c>
      <c r="D10" s="41"/>
    </row>
    <row r="11" spans="1:4" x14ac:dyDescent="0.25">
      <c r="A11" s="13"/>
      <c r="B11" s="3" t="s">
        <v>101</v>
      </c>
      <c r="C11" s="12">
        <f>SUM(C8:C10)</f>
        <v>30565</v>
      </c>
      <c r="D11" s="41">
        <f>C11+D6</f>
        <v>34295</v>
      </c>
    </row>
    <row r="12" spans="1:4" x14ac:dyDescent="0.25">
      <c r="A12" s="13"/>
      <c r="B12" s="3"/>
      <c r="C12" s="12"/>
      <c r="D12" s="41"/>
    </row>
    <row r="13" spans="1:4" x14ac:dyDescent="0.25">
      <c r="A13" s="13"/>
      <c r="B13" s="3"/>
      <c r="C13" s="12"/>
      <c r="D13" s="12"/>
    </row>
    <row r="14" spans="1:4" x14ac:dyDescent="0.25">
      <c r="A14" s="13"/>
      <c r="B14" s="11"/>
      <c r="C14" s="13"/>
      <c r="D14" s="41"/>
    </row>
    <row r="15" spans="1:4" x14ac:dyDescent="0.25">
      <c r="A15" s="13"/>
      <c r="B15" s="11"/>
      <c r="C15" s="13"/>
      <c r="D15" s="41"/>
    </row>
    <row r="16" spans="1:4" x14ac:dyDescent="0.25">
      <c r="A16" s="13"/>
      <c r="B16" s="3"/>
      <c r="C16" s="12"/>
      <c r="D16" s="41"/>
    </row>
    <row r="17" spans="1:4" x14ac:dyDescent="0.25">
      <c r="A17" s="13"/>
      <c r="B17" s="3"/>
      <c r="C17" s="13"/>
      <c r="D17" s="41"/>
    </row>
    <row r="18" spans="1:4" x14ac:dyDescent="0.25">
      <c r="A18" s="13"/>
      <c r="B18" s="11"/>
      <c r="C18" s="13"/>
      <c r="D18" s="12"/>
    </row>
    <row r="19" spans="1:4" x14ac:dyDescent="0.25">
      <c r="A19" s="13"/>
      <c r="B19" s="11"/>
      <c r="C19" s="13"/>
      <c r="D19" s="41"/>
    </row>
    <row r="20" spans="1:4" x14ac:dyDescent="0.25">
      <c r="A20" s="13"/>
      <c r="B20" s="3"/>
      <c r="C20" s="12"/>
      <c r="D20" s="41"/>
    </row>
    <row r="21" spans="1:4" x14ac:dyDescent="0.25">
      <c r="A21" s="13"/>
      <c r="B21" s="3"/>
      <c r="C21" s="13"/>
      <c r="D21" s="12"/>
    </row>
    <row r="22" spans="1:4" x14ac:dyDescent="0.25">
      <c r="A22" s="13"/>
      <c r="B22" s="11"/>
      <c r="C22" s="13"/>
      <c r="D22" s="41"/>
    </row>
    <row r="23" spans="1:4" x14ac:dyDescent="0.25">
      <c r="A23" s="13"/>
      <c r="B23" s="11"/>
      <c r="C23" s="13"/>
      <c r="D23" s="13"/>
    </row>
    <row r="24" spans="1:4" x14ac:dyDescent="0.25">
      <c r="A24" s="13"/>
      <c r="B24" s="3"/>
      <c r="C24" s="12"/>
      <c r="D24" s="12"/>
    </row>
    <row r="25" spans="1:4" x14ac:dyDescent="0.25">
      <c r="A25" s="13"/>
      <c r="B25" s="3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41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41"/>
    </row>
    <row r="30" spans="1:4" x14ac:dyDescent="0.25">
      <c r="A30" s="13"/>
      <c r="B30" s="11"/>
      <c r="C30" s="13"/>
      <c r="D30" s="41"/>
    </row>
    <row r="31" spans="1:4" x14ac:dyDescent="0.25">
      <c r="A31" s="13"/>
      <c r="B31" s="3"/>
      <c r="C31" s="13"/>
      <c r="D31" s="41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3"/>
      <c r="D33" s="42"/>
    </row>
    <row r="34" spans="1:4" x14ac:dyDescent="0.25">
      <c r="A34" s="13"/>
      <c r="B34" s="11"/>
      <c r="C34" s="12"/>
      <c r="D34" s="41"/>
    </row>
    <row r="35" spans="1:4" x14ac:dyDescent="0.25">
      <c r="A35" s="13"/>
      <c r="B35" s="3"/>
      <c r="C35" s="13"/>
      <c r="D35" s="42"/>
    </row>
    <row r="36" spans="1:4" x14ac:dyDescent="0.25">
      <c r="A36" s="13"/>
      <c r="B36" s="11"/>
      <c r="C36" s="12"/>
      <c r="D36" s="42"/>
    </row>
    <row r="37" spans="1:4" x14ac:dyDescent="0.25">
      <c r="A37" s="13"/>
      <c r="B37" s="11"/>
      <c r="C37" s="13"/>
      <c r="D37" s="42"/>
    </row>
    <row r="38" spans="1:4" x14ac:dyDescent="0.25">
      <c r="A38" s="13"/>
      <c r="B38" s="11"/>
      <c r="C38" s="13"/>
      <c r="D38" s="42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2"/>
      <c r="D40" s="1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3"/>
      <c r="C42" s="12"/>
      <c r="D42" s="12"/>
    </row>
    <row r="43" spans="1:4" x14ac:dyDescent="0.25">
      <c r="A43" s="13"/>
      <c r="B43" s="3"/>
      <c r="C43" s="12"/>
      <c r="D43" s="12"/>
    </row>
    <row r="44" spans="1:4" x14ac:dyDescent="0.25">
      <c r="A44" s="13"/>
      <c r="B44" s="3"/>
      <c r="C44" s="12"/>
      <c r="D44" s="12"/>
    </row>
    <row r="45" spans="1:4" x14ac:dyDescent="0.25">
      <c r="A45" s="13"/>
      <c r="B45" s="3"/>
      <c r="C45" s="12"/>
      <c r="D45" s="12"/>
    </row>
    <row r="46" spans="1:4" x14ac:dyDescent="0.25">
      <c r="A46" s="13"/>
      <c r="B46" s="3"/>
      <c r="C46" s="12"/>
      <c r="D46" s="12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3"/>
      <c r="C48" s="12"/>
      <c r="D4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2025-01-30T02:08:40Z</cp:lastPrinted>
  <dcterms:created xsi:type="dcterms:W3CDTF">2011-07-25T05:21:17Z</dcterms:created>
  <dcterms:modified xsi:type="dcterms:W3CDTF">2025-01-30T02:46:14Z</dcterms:modified>
</cp:coreProperties>
</file>