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1EED1442-EBFF-46CA-95C6-6765D617C4A4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M16" i="5"/>
  <c r="M17" i="5"/>
  <c r="D10" i="4"/>
  <c r="D10" i="7"/>
  <c r="D16" i="6"/>
  <c r="D69" i="2"/>
  <c r="C69" i="2"/>
  <c r="D78" i="1"/>
  <c r="C78" i="1"/>
  <c r="D14" i="6"/>
  <c r="D64" i="2"/>
  <c r="C64" i="2"/>
  <c r="D8" i="7"/>
  <c r="C73" i="1"/>
  <c r="D6" i="7"/>
  <c r="D59" i="2"/>
  <c r="C59" i="2"/>
  <c r="C67" i="1"/>
  <c r="D14" i="3"/>
  <c r="C14" i="3"/>
  <c r="D53" i="2"/>
  <c r="C53" i="2"/>
  <c r="C63" i="1"/>
  <c r="D10" i="3"/>
  <c r="D12" i="6"/>
  <c r="D45" i="2"/>
  <c r="C45" i="2"/>
  <c r="C59" i="1"/>
  <c r="D8" i="3"/>
  <c r="D12" i="9"/>
  <c r="D40" i="2"/>
  <c r="C40" i="2"/>
  <c r="C55" i="1"/>
  <c r="C34" i="2"/>
  <c r="C51" i="1"/>
  <c r="D8" i="9" l="1"/>
  <c r="D10" i="9" s="1"/>
  <c r="C8" i="9"/>
  <c r="C10" i="6"/>
  <c r="C26" i="2"/>
  <c r="C46" i="1"/>
  <c r="C21" i="2"/>
  <c r="C38" i="1"/>
  <c r="D6" i="6"/>
  <c r="D8" i="6" s="1"/>
  <c r="D10" i="6" s="1"/>
  <c r="C17" i="2"/>
  <c r="C26" i="1"/>
  <c r="D6" i="4"/>
  <c r="D8" i="4" s="1"/>
  <c r="C13" i="2"/>
  <c r="C12" i="1"/>
  <c r="C19" i="1" s="1"/>
  <c r="D6" i="3"/>
  <c r="C9" i="2"/>
  <c r="D9" i="2" l="1"/>
  <c r="D13" i="2" s="1"/>
  <c r="D17" i="2" s="1"/>
  <c r="D21" i="2" s="1"/>
  <c r="D26" i="2" s="1"/>
  <c r="D34" i="2" s="1"/>
  <c r="D4" i="5" l="1"/>
  <c r="C8" i="1" l="1"/>
  <c r="D8" i="1" s="1"/>
  <c r="D19" i="1" s="1"/>
  <c r="D26" i="1" s="1"/>
  <c r="D38" i="1" s="1"/>
  <c r="D46" i="1" s="1"/>
  <c r="D51" i="1" s="1"/>
  <c r="D55" i="1" s="1"/>
  <c r="D59" i="1" s="1"/>
  <c r="D63" i="1" s="1"/>
  <c r="D67" i="1" s="1"/>
  <c r="D73" i="1" s="1"/>
  <c r="N20" i="5" l="1"/>
  <c r="N16" i="5"/>
  <c r="N13" i="5"/>
  <c r="N7" i="5"/>
  <c r="N5" i="5"/>
  <c r="N22" i="5"/>
  <c r="N19" i="5" l="1"/>
  <c r="M4" i="5"/>
  <c r="L4" i="5"/>
  <c r="K4" i="5"/>
  <c r="J4" i="5"/>
  <c r="I4" i="5"/>
  <c r="H4" i="5"/>
  <c r="G4" i="5"/>
  <c r="F4" i="5"/>
  <c r="E4" i="5"/>
  <c r="C4" i="5"/>
  <c r="B4" i="5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E24" i="5" l="1"/>
  <c r="I24" i="5"/>
  <c r="H24" i="5"/>
  <c r="F24" i="5"/>
  <c r="G24" i="5"/>
  <c r="B24" i="5"/>
  <c r="J24" i="5"/>
  <c r="M24" i="5"/>
  <c r="K24" i="5"/>
  <c r="L24" i="5"/>
  <c r="D24" i="5"/>
  <c r="C24" i="5"/>
  <c r="N6" i="5"/>
  <c r="N23" i="5"/>
  <c r="N4" i="5" l="1"/>
  <c r="N10" i="5"/>
  <c r="N9" i="5"/>
  <c r="N15" i="5" l="1"/>
  <c r="N14" i="5"/>
  <c r="N8" i="5" l="1"/>
  <c r="N24" i="5" s="1"/>
</calcChain>
</file>

<file path=xl/sharedStrings.xml><?xml version="1.0" encoding="utf-8"?>
<sst xmlns="http://schemas.openxmlformats.org/spreadsheetml/2006/main" count="265" uniqueCount="130">
  <si>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</si>
  <si>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</si>
  <si>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</si>
  <si>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</si>
  <si>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</si>
  <si>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</si>
  <si>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</si>
  <si>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</si>
  <si>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</si>
  <si>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</si>
  <si>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</si>
  <si>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</si>
  <si>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</si>
  <si>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</si>
  <si>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</si>
  <si>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</si>
  <si>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</si>
  <si>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</si>
  <si>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</si>
  <si>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</si>
  <si>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</si>
  <si>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</si>
  <si>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</si>
  <si>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</si>
  <si>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</si>
  <si>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</si>
  <si>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</si>
  <si>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</si>
  <si>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</si>
  <si>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</si>
  <si>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</si>
  <si>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</si>
  <si>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</si>
  <si>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</si>
  <si>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</si>
  <si>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</si>
  <si>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</si>
  <si>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</si>
  <si>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</si>
  <si>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</si>
  <si>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</si>
  <si>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</si>
  <si>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Сосновая,50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</si>
  <si>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</si>
  <si>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</si>
  <si>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</si>
  <si>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</si>
  <si>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</si>
  <si>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</si>
  <si>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</si>
  <si>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Техническое обслуживание домофона</t>
  </si>
  <si>
    <t>Геен.директор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</si>
  <si>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</si>
  <si>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</si>
  <si>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</si>
  <si>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</si>
  <si>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Демонтаж ломаного куска парапеда на крыше</t>
  </si>
  <si>
    <t>Установка доводчика входной двери Подъезд №2</t>
  </si>
  <si>
    <t>Лицевой счёт 2024г</t>
  </si>
  <si>
    <t>Демонтаж водосчетчика в подвале, установка катушки вместо водосчетчика Подъезд №2,4</t>
  </si>
  <si>
    <t>Замена участка трубы на стояке отопления Квартира №5</t>
  </si>
  <si>
    <t>Замена крана на стояке ХВС в подвале №2</t>
  </si>
  <si>
    <t>Обработка подвала №2 раствором гипохлорида</t>
  </si>
  <si>
    <t>Установка течи на конвекторе отопления Квартира №93</t>
  </si>
  <si>
    <t>Прочистка вытяжки на стояках канализации на крыше</t>
  </si>
  <si>
    <t>Очистка вытяжки на крыше квартира №12</t>
  </si>
  <si>
    <t>Итого за февраль</t>
  </si>
  <si>
    <t>Замена стояка отопления Квартира №91</t>
  </si>
  <si>
    <t>Замена батареи квартира №96 (мобилизованный)</t>
  </si>
  <si>
    <t>Устранение течи конвектора квартира №173</t>
  </si>
  <si>
    <t>Поверка счетчиков</t>
  </si>
  <si>
    <t>Итого за март</t>
  </si>
  <si>
    <t>Ремонт розетки квартира №69</t>
  </si>
  <si>
    <t>Демонтаж общедомового счетчика на поверку</t>
  </si>
  <si>
    <t>Услуги доставки счетчиков на поверку</t>
  </si>
  <si>
    <t>Установка общедомовго счетчика после поверки</t>
  </si>
  <si>
    <t>Поверка общедомового счетчика ГВС</t>
  </si>
  <si>
    <t>Монтаж общедомовго счетчика ХВС на подпитку теплообменника</t>
  </si>
  <si>
    <t>Демонтаж радиатора отопления, установка заглушек</t>
  </si>
  <si>
    <t>Итого за апрель</t>
  </si>
  <si>
    <t>Чистка фильтров ГВС в подвал , развоздушка</t>
  </si>
  <si>
    <t>Обработка подвала №1 раствором гипохлорида</t>
  </si>
  <si>
    <t>Вывод воды для полива</t>
  </si>
  <si>
    <t>Монтаж заглушек в КУИ</t>
  </si>
  <si>
    <t>Итого за май</t>
  </si>
  <si>
    <t>Монтаж проушан для навесного замка на дверь в КУИ подъезд №1</t>
  </si>
  <si>
    <t>Замена лампочек в подвале и в подъезд №1,2</t>
  </si>
  <si>
    <t>Выдана председателю совета дома краска для нужд дома</t>
  </si>
  <si>
    <t>Ремонт лавочек у подъезда №2</t>
  </si>
  <si>
    <t>Замена крана на теплообменнике, чистка фильтров ГВС, ХВС и отопления подъезд №4</t>
  </si>
  <si>
    <t>Монтаж летнего водопровода подъезд №4</t>
  </si>
  <si>
    <t>Итого за июнь</t>
  </si>
  <si>
    <t>Открытие окон в подвале для проветривания</t>
  </si>
  <si>
    <t>Ремонт замка двери входа в ВРУ подъезд №1</t>
  </si>
  <si>
    <t>Выдан жильцам дома растворитель</t>
  </si>
  <si>
    <t>Скос травы на придомовой территории</t>
  </si>
  <si>
    <t>Итого за июль</t>
  </si>
  <si>
    <t>Выдан жителям навесной замок</t>
  </si>
  <si>
    <t>Очистка козырьков от мусора</t>
  </si>
  <si>
    <t>Ремонт качелей на десткой площадке</t>
  </si>
  <si>
    <t>Частичный ремонт кровли над квартирой №135</t>
  </si>
  <si>
    <t>Итого за август</t>
  </si>
  <si>
    <t>Ремонт подъездной двери сварочные работы подъезд №1</t>
  </si>
  <si>
    <t>Замена лампочек в подвале и в подъезд №4</t>
  </si>
  <si>
    <t>Установка дополнительных прутьев на лестничные ограждения на 9 этажах</t>
  </si>
  <si>
    <t>Итого за сентябрь</t>
  </si>
  <si>
    <t>Установка табличек пожарная безопасность</t>
  </si>
  <si>
    <t>Таблички пожарная безопасность</t>
  </si>
  <si>
    <t xml:space="preserve">Открытие закрытие окон для мытья </t>
  </si>
  <si>
    <t>Регулировка петель на подъездной двери за июль анком</t>
  </si>
  <si>
    <t>Демонтаж козырьков за июль Головчанский</t>
  </si>
  <si>
    <t>Замена тяги доводчика входной двери подъезд №1</t>
  </si>
  <si>
    <t>Итого за октябрь</t>
  </si>
  <si>
    <t>Утепление окон в подвале</t>
  </si>
  <si>
    <t>Вскрытие квартиры№ 23 на предмет утечки</t>
  </si>
  <si>
    <t xml:space="preserve">Замена прожектора </t>
  </si>
  <si>
    <t>Итого за ноябрь</t>
  </si>
  <si>
    <t>Частичная замена стояка отопления квартира №66</t>
  </si>
  <si>
    <t>Частичная замена кранов на стояках отопления квартира №66</t>
  </si>
  <si>
    <t>Автовышка 1 час за октябрь замена прожектора</t>
  </si>
  <si>
    <t>Пропенивание шва квартира №30</t>
  </si>
  <si>
    <t>Замена фотореле подъезд №1</t>
  </si>
  <si>
    <t>Замена двух кранов на стояке отопления квартира №93</t>
  </si>
  <si>
    <t>Итого за декабрь</t>
  </si>
  <si>
    <t>Очистка от наледи вентиляции на крыше подъезд №4</t>
  </si>
  <si>
    <t>Итогот за декабрь</t>
  </si>
  <si>
    <t>Замена фотореле на прожекторе подъезд №1</t>
  </si>
  <si>
    <t>Монтаж дюраллайта</t>
  </si>
  <si>
    <t>Замена кранов на стояке отопления квартира №51</t>
  </si>
  <si>
    <t xml:space="preserve">Работы по установке и наладке дополнительного оборудования для системы видеонаблюдения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</si>
</sst>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2" xfId="0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0" xfId="0" applyFont="1"/>
    <xf numFmtId="2" fontId="10" fillId="0" borderId="7" xfId="0" applyNumberFormat="1" applyFont="1" applyBorder="1"/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opLeftCell="A67" workbookViewId="0">
      <selection activeCell="D79" sqref="D7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2" t="s">
        <v>42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ht="30" x14ac:dyDescent="0.25">
      <c r="A6" s="51">
        <v>1</v>
      </c>
      <c r="B6" s="51" t="s">
        <v>47</v>
      </c>
      <c r="C6" s="51">
        <v>1223.92</v>
      </c>
      <c r="D6" s="50"/>
      <c r="E6" s="1"/>
      <c r="F6" s="1"/>
    </row>
    <row r="7" spans="1:8" ht="60" x14ac:dyDescent="0.25">
      <c r="A7" s="49">
        <v>2</v>
      </c>
      <c r="B7" s="51" t="s">
        <v>52</v>
      </c>
      <c r="C7" s="49">
        <v>935</v>
      </c>
      <c r="D7" s="49"/>
      <c r="E7" s="1"/>
      <c r="F7" s="1"/>
    </row>
    <row r="8" spans="1:8" x14ac:dyDescent="0.25">
      <c r="A8" s="51"/>
      <c r="B8" s="50" t="s">
        <v>53</v>
      </c>
      <c r="C8" s="50">
        <f>SUM(C6:C7)</f>
        <v>2158.92</v>
      </c>
      <c r="D8" s="50">
        <f>C8</f>
        <v>2158.92</v>
      </c>
      <c r="E8" s="1"/>
      <c r="F8" s="1"/>
    </row>
    <row r="9" spans="1:8" x14ac:dyDescent="0.25">
      <c r="A9" s="49"/>
      <c r="B9" s="50" t="s">
        <v>5</v>
      </c>
      <c r="C9" s="49"/>
      <c r="D9" s="49"/>
      <c r="E9" s="1"/>
      <c r="F9" s="1"/>
    </row>
    <row r="10" spans="1:8" s="5" customFormat="1" ht="30" x14ac:dyDescent="0.25">
      <c r="A10" s="51">
        <v>1</v>
      </c>
      <c r="B10" s="51" t="s">
        <v>47</v>
      </c>
      <c r="C10" s="51">
        <v>1223.92</v>
      </c>
      <c r="D10" s="50"/>
      <c r="E10" s="4"/>
      <c r="F10" s="4"/>
    </row>
    <row r="11" spans="1:8" s="5" customFormat="1" ht="60" x14ac:dyDescent="0.25">
      <c r="A11" s="49">
        <v>2</v>
      </c>
      <c r="B11" s="51" t="s">
        <v>52</v>
      </c>
      <c r="C11" s="51">
        <v>935</v>
      </c>
      <c r="D11" s="49"/>
      <c r="E11" s="4"/>
      <c r="F11" s="4"/>
    </row>
    <row r="12" spans="1:8" s="5" customFormat="1" ht="30" x14ac:dyDescent="0.25">
      <c r="A12" s="51">
        <v>3</v>
      </c>
      <c r="B12" s="51" t="s">
        <v>59</v>
      </c>
      <c r="C12" s="51">
        <f>1448.4+1448.4</f>
        <v>2896.8</v>
      </c>
      <c r="D12" s="50"/>
      <c r="E12" s="4"/>
      <c r="F12" s="4"/>
    </row>
    <row r="13" spans="1:8" s="5" customFormat="1" ht="30" x14ac:dyDescent="0.25">
      <c r="A13" s="49">
        <v>4</v>
      </c>
      <c r="B13" s="51" t="s">
        <v>60</v>
      </c>
      <c r="C13" s="49">
        <v>2017.63</v>
      </c>
      <c r="D13" s="49"/>
      <c r="E13" s="4"/>
      <c r="F13" s="4"/>
    </row>
    <row r="14" spans="1:8" s="5" customFormat="1" x14ac:dyDescent="0.25">
      <c r="A14" s="51">
        <v>5</v>
      </c>
      <c r="B14" s="51" t="s">
        <v>61</v>
      </c>
      <c r="C14" s="51">
        <v>3134.1</v>
      </c>
      <c r="D14" s="50"/>
      <c r="E14" s="4"/>
      <c r="F14" s="4"/>
    </row>
    <row r="15" spans="1:8" s="5" customFormat="1" x14ac:dyDescent="0.25">
      <c r="A15" s="49">
        <v>6</v>
      </c>
      <c r="B15" s="51" t="s">
        <v>62</v>
      </c>
      <c r="C15" s="51">
        <v>459</v>
      </c>
      <c r="D15" s="49"/>
      <c r="E15" s="4"/>
      <c r="F15" s="4"/>
    </row>
    <row r="16" spans="1:8" s="5" customFormat="1" ht="30" x14ac:dyDescent="0.25">
      <c r="A16" s="51">
        <v>7</v>
      </c>
      <c r="B16" s="51" t="s">
        <v>63</v>
      </c>
      <c r="C16" s="51">
        <v>719</v>
      </c>
      <c r="D16" s="50"/>
      <c r="E16" s="4"/>
      <c r="F16" s="4"/>
    </row>
    <row r="17" spans="1:6" s="5" customFormat="1" ht="30" x14ac:dyDescent="0.25">
      <c r="A17" s="51">
        <v>8</v>
      </c>
      <c r="B17" s="51" t="s">
        <v>64</v>
      </c>
      <c r="C17" s="51">
        <v>459</v>
      </c>
      <c r="D17" s="50"/>
      <c r="E17" s="4"/>
      <c r="F17" s="4"/>
    </row>
    <row r="18" spans="1:6" x14ac:dyDescent="0.25">
      <c r="A18" s="51">
        <v>9</v>
      </c>
      <c r="B18" s="51" t="s">
        <v>65</v>
      </c>
      <c r="C18" s="51">
        <v>918</v>
      </c>
      <c r="D18" s="50"/>
      <c r="E18" s="1"/>
      <c r="F18" s="1"/>
    </row>
    <row r="19" spans="1:6" x14ac:dyDescent="0.25">
      <c r="A19" s="49"/>
      <c r="B19" s="50" t="s">
        <v>66</v>
      </c>
      <c r="C19" s="50">
        <f>SUM(C10:C18)</f>
        <v>12762.45</v>
      </c>
      <c r="D19" s="50">
        <f>C19+D8</f>
        <v>14921.37</v>
      </c>
      <c r="E19" s="1"/>
      <c r="F19" s="1"/>
    </row>
    <row r="20" spans="1:6" x14ac:dyDescent="0.25">
      <c r="A20" s="49"/>
      <c r="B20" s="50" t="s">
        <v>3</v>
      </c>
      <c r="C20" s="49"/>
      <c r="D20" s="49"/>
      <c r="E20" s="1"/>
      <c r="F20" s="1"/>
    </row>
    <row r="21" spans="1:6" ht="30" x14ac:dyDescent="0.25">
      <c r="A21" s="51">
        <v>1</v>
      </c>
      <c r="B21" s="51" t="s">
        <v>47</v>
      </c>
      <c r="C21" s="51">
        <v>1223.92</v>
      </c>
      <c r="D21" s="50"/>
      <c r="E21" s="1"/>
      <c r="F21" s="1"/>
    </row>
    <row r="22" spans="1:6" ht="60" x14ac:dyDescent="0.25">
      <c r="A22" s="49">
        <v>2</v>
      </c>
      <c r="B22" s="51" t="s">
        <v>52</v>
      </c>
      <c r="C22" s="51">
        <v>935</v>
      </c>
      <c r="D22" s="49"/>
      <c r="E22" s="1"/>
      <c r="F22" s="1"/>
    </row>
    <row r="23" spans="1:6" s="5" customFormat="1" x14ac:dyDescent="0.25">
      <c r="A23" s="51">
        <v>3</v>
      </c>
      <c r="B23" s="51" t="s">
        <v>68</v>
      </c>
      <c r="C23" s="51">
        <v>1377</v>
      </c>
      <c r="D23" s="50"/>
      <c r="E23" s="4"/>
      <c r="F23" s="4"/>
    </row>
    <row r="24" spans="1:6" s="5" customFormat="1" x14ac:dyDescent="0.25">
      <c r="A24" s="49">
        <v>4</v>
      </c>
      <c r="B24" s="51" t="s">
        <v>69</v>
      </c>
      <c r="C24" s="51">
        <v>729.7</v>
      </c>
      <c r="D24" s="49"/>
      <c r="E24" s="4"/>
      <c r="F24" s="4"/>
    </row>
    <row r="25" spans="1:6" x14ac:dyDescent="0.25">
      <c r="A25" s="51">
        <v>5</v>
      </c>
      <c r="B25" s="51" t="s">
        <v>70</v>
      </c>
      <c r="C25" s="51">
        <v>1900</v>
      </c>
      <c r="D25" s="50"/>
      <c r="E25" s="1"/>
      <c r="F25" s="1"/>
    </row>
    <row r="26" spans="1:6" x14ac:dyDescent="0.25">
      <c r="A26" s="49"/>
      <c r="B26" s="50" t="s">
        <v>71</v>
      </c>
      <c r="C26" s="50">
        <f>SUM(C21:C25)</f>
        <v>6165.62</v>
      </c>
      <c r="D26" s="50">
        <f>C26+D19</f>
        <v>21086.99</v>
      </c>
      <c r="E26" s="1"/>
      <c r="F26" s="1"/>
    </row>
    <row r="27" spans="1:6" x14ac:dyDescent="0.25">
      <c r="A27" s="49"/>
      <c r="B27" s="50" t="s">
        <v>7</v>
      </c>
      <c r="C27" s="49"/>
      <c r="D27" s="49"/>
      <c r="E27" s="1"/>
      <c r="F27" s="1"/>
    </row>
    <row r="28" spans="1:6" ht="30" x14ac:dyDescent="0.25">
      <c r="A28" s="51">
        <v>1</v>
      </c>
      <c r="B28" s="51" t="s">
        <v>47</v>
      </c>
      <c r="C28" s="51">
        <v>1223.92</v>
      </c>
      <c r="D28" s="50"/>
      <c r="E28" s="1"/>
      <c r="F28" s="1"/>
    </row>
    <row r="29" spans="1:6" ht="60" x14ac:dyDescent="0.25">
      <c r="A29" s="49">
        <v>2</v>
      </c>
      <c r="B29" s="51" t="s">
        <v>52</v>
      </c>
      <c r="C29" s="51">
        <v>935</v>
      </c>
      <c r="D29" s="49"/>
      <c r="E29" s="1"/>
      <c r="F29" s="1"/>
    </row>
    <row r="30" spans="1:6" x14ac:dyDescent="0.25">
      <c r="A30" s="49">
        <v>3</v>
      </c>
      <c r="B30" s="51" t="s">
        <v>69</v>
      </c>
      <c r="C30" s="51">
        <v>-729.7</v>
      </c>
      <c r="D30" s="49"/>
      <c r="E30" s="1"/>
      <c r="F30" s="1"/>
    </row>
    <row r="31" spans="1:6" x14ac:dyDescent="0.25">
      <c r="A31" s="51">
        <v>4</v>
      </c>
      <c r="B31" s="51" t="s">
        <v>68</v>
      </c>
      <c r="C31" s="51">
        <v>-1377</v>
      </c>
      <c r="D31" s="50"/>
      <c r="E31" s="1"/>
      <c r="F31" s="1"/>
    </row>
    <row r="32" spans="1:6" x14ac:dyDescent="0.25">
      <c r="A32" s="49">
        <v>5</v>
      </c>
      <c r="B32" s="51" t="s">
        <v>73</v>
      </c>
      <c r="C32" s="51">
        <v>459</v>
      </c>
      <c r="D32" s="49"/>
      <c r="E32" s="1"/>
      <c r="F32" s="1"/>
    </row>
    <row r="33" spans="1:6" x14ac:dyDescent="0.25">
      <c r="A33" s="51">
        <v>6</v>
      </c>
      <c r="B33" s="51" t="s">
        <v>76</v>
      </c>
      <c r="C33" s="51">
        <v>1600</v>
      </c>
      <c r="D33" s="52"/>
      <c r="E33" s="1"/>
      <c r="F33" s="1"/>
    </row>
    <row r="34" spans="1:6" x14ac:dyDescent="0.25">
      <c r="A34" s="51">
        <v>7</v>
      </c>
      <c r="B34" s="51" t="s">
        <v>74</v>
      </c>
      <c r="C34" s="51">
        <v>1648.8</v>
      </c>
      <c r="D34" s="52"/>
      <c r="E34" s="1"/>
      <c r="F34" s="1"/>
    </row>
    <row r="35" spans="1:6" x14ac:dyDescent="0.25">
      <c r="A35" s="51">
        <v>8</v>
      </c>
      <c r="B35" s="51" t="s">
        <v>75</v>
      </c>
      <c r="C35" s="51">
        <v>1377</v>
      </c>
      <c r="D35" s="50"/>
      <c r="E35" s="1"/>
      <c r="F35" s="1"/>
    </row>
    <row r="36" spans="1:6" ht="30" x14ac:dyDescent="0.25">
      <c r="A36" s="51">
        <v>9</v>
      </c>
      <c r="B36" s="51" t="s">
        <v>77</v>
      </c>
      <c r="C36" s="51">
        <v>1648</v>
      </c>
      <c r="D36" s="50"/>
      <c r="E36" s="1"/>
      <c r="F36" s="1"/>
    </row>
    <row r="37" spans="1:6" ht="30" x14ac:dyDescent="0.25">
      <c r="A37" s="49">
        <v>10</v>
      </c>
      <c r="B37" s="51" t="s">
        <v>78</v>
      </c>
      <c r="C37" s="51">
        <v>2011.15</v>
      </c>
      <c r="D37" s="49"/>
      <c r="E37" s="1"/>
      <c r="F37" s="1"/>
    </row>
    <row r="38" spans="1:6" x14ac:dyDescent="0.25">
      <c r="A38" s="51"/>
      <c r="B38" s="50" t="s">
        <v>79</v>
      </c>
      <c r="C38" s="50">
        <f>SUM(C28:C37)</f>
        <v>8796.17</v>
      </c>
      <c r="D38" s="50">
        <f>C38+D26</f>
        <v>29883.160000000003</v>
      </c>
      <c r="E38" s="1"/>
      <c r="F38" s="1"/>
    </row>
    <row r="39" spans="1:6" x14ac:dyDescent="0.25">
      <c r="A39" s="49"/>
      <c r="B39" s="50" t="s">
        <v>8</v>
      </c>
      <c r="C39" s="49"/>
      <c r="D39" s="49"/>
      <c r="E39" s="1"/>
      <c r="F39" s="1"/>
    </row>
    <row r="40" spans="1:6" ht="30" x14ac:dyDescent="0.25">
      <c r="A40" s="51">
        <v>1</v>
      </c>
      <c r="B40" s="51" t="s">
        <v>47</v>
      </c>
      <c r="C40" s="51">
        <v>1223.92</v>
      </c>
      <c r="D40" s="50"/>
      <c r="E40" s="1"/>
      <c r="F40" s="1"/>
    </row>
    <row r="41" spans="1:6" ht="60" x14ac:dyDescent="0.25">
      <c r="A41" s="49">
        <v>2</v>
      </c>
      <c r="B41" s="51" t="s">
        <v>52</v>
      </c>
      <c r="C41" s="51">
        <v>935</v>
      </c>
      <c r="D41" s="49"/>
      <c r="E41" s="1"/>
      <c r="F41" s="1"/>
    </row>
    <row r="42" spans="1:6" x14ac:dyDescent="0.25">
      <c r="A42" s="49">
        <v>3</v>
      </c>
      <c r="B42" s="51" t="s">
        <v>80</v>
      </c>
      <c r="C42" s="51">
        <v>1836</v>
      </c>
      <c r="D42" s="49"/>
      <c r="E42" s="1"/>
      <c r="F42" s="1"/>
    </row>
    <row r="43" spans="1:6" x14ac:dyDescent="0.25">
      <c r="A43" s="51">
        <v>4</v>
      </c>
      <c r="B43" s="51" t="s">
        <v>81</v>
      </c>
      <c r="C43" s="51">
        <v>459</v>
      </c>
      <c r="D43" s="50"/>
      <c r="E43" s="1"/>
      <c r="F43" s="1"/>
    </row>
    <row r="44" spans="1:6" x14ac:dyDescent="0.25">
      <c r="A44" s="49">
        <v>5</v>
      </c>
      <c r="B44" s="51" t="s">
        <v>82</v>
      </c>
      <c r="C44" s="51">
        <v>1562.14</v>
      </c>
      <c r="D44" s="49"/>
      <c r="E44" s="1"/>
      <c r="F44" s="1"/>
    </row>
    <row r="45" spans="1:6" x14ac:dyDescent="0.25">
      <c r="A45" s="51">
        <v>6</v>
      </c>
      <c r="B45" s="51" t="s">
        <v>83</v>
      </c>
      <c r="C45" s="51">
        <v>594.70000000000005</v>
      </c>
      <c r="D45" s="50"/>
      <c r="E45" s="1"/>
      <c r="F45" s="1"/>
    </row>
    <row r="46" spans="1:6" x14ac:dyDescent="0.25">
      <c r="A46" s="49"/>
      <c r="B46" s="50" t="s">
        <v>84</v>
      </c>
      <c r="C46" s="50">
        <f>SUM(C40:C45)</f>
        <v>6610.76</v>
      </c>
      <c r="D46" s="52">
        <f>C46+D38</f>
        <v>36493.920000000006</v>
      </c>
      <c r="E46" s="1"/>
      <c r="F46" s="1"/>
    </row>
    <row r="47" spans="1:6" x14ac:dyDescent="0.25">
      <c r="A47" s="49"/>
      <c r="B47" s="50" t="s">
        <v>9</v>
      </c>
      <c r="C47" s="49"/>
      <c r="D47" s="49"/>
      <c r="E47" s="1"/>
      <c r="F47" s="1"/>
    </row>
    <row r="48" spans="1:6" ht="30" x14ac:dyDescent="0.25">
      <c r="A48" s="51">
        <v>1</v>
      </c>
      <c r="B48" s="51" t="s">
        <v>47</v>
      </c>
      <c r="C48" s="51">
        <v>1223.92</v>
      </c>
      <c r="D48" s="50"/>
      <c r="E48" s="1"/>
      <c r="F48" s="1"/>
    </row>
    <row r="49" spans="1:6" ht="60" x14ac:dyDescent="0.25">
      <c r="A49" s="49">
        <v>2</v>
      </c>
      <c r="B49" s="51" t="s">
        <v>52</v>
      </c>
      <c r="C49" s="51">
        <v>935</v>
      </c>
      <c r="D49" s="49"/>
      <c r="E49" s="1"/>
      <c r="F49" s="1"/>
    </row>
    <row r="50" spans="1:6" x14ac:dyDescent="0.25">
      <c r="A50" s="51">
        <v>3</v>
      </c>
      <c r="B50" s="51" t="s">
        <v>90</v>
      </c>
      <c r="C50" s="51">
        <v>2157.19</v>
      </c>
      <c r="D50" s="52"/>
      <c r="E50" s="1"/>
      <c r="F50" s="1"/>
    </row>
    <row r="51" spans="1:6" x14ac:dyDescent="0.25">
      <c r="A51" s="49"/>
      <c r="B51" s="50" t="s">
        <v>91</v>
      </c>
      <c r="C51" s="50">
        <f>SUM(C48:C50)</f>
        <v>4316.1100000000006</v>
      </c>
      <c r="D51" s="52">
        <f>C51+D46</f>
        <v>40810.030000000006</v>
      </c>
      <c r="E51" s="1"/>
      <c r="F51" s="1"/>
    </row>
    <row r="52" spans="1:6" x14ac:dyDescent="0.25">
      <c r="A52" s="49"/>
      <c r="B52" s="50" t="s">
        <v>10</v>
      </c>
      <c r="C52" s="49"/>
      <c r="D52" s="49"/>
      <c r="E52" s="1"/>
      <c r="F52" s="1"/>
    </row>
    <row r="53" spans="1:6" ht="30" x14ac:dyDescent="0.25">
      <c r="A53" s="51">
        <v>1</v>
      </c>
      <c r="B53" s="51" t="s">
        <v>47</v>
      </c>
      <c r="C53" s="51">
        <v>1223.92</v>
      </c>
      <c r="D53" s="50"/>
      <c r="E53" s="1"/>
      <c r="F53" s="1"/>
    </row>
    <row r="54" spans="1:6" ht="60" x14ac:dyDescent="0.25">
      <c r="A54" s="49">
        <v>2</v>
      </c>
      <c r="B54" s="51" t="s">
        <v>52</v>
      </c>
      <c r="C54" s="51">
        <v>935</v>
      </c>
      <c r="D54" s="49"/>
      <c r="E54" s="1"/>
      <c r="F54" s="1"/>
    </row>
    <row r="55" spans="1:6" x14ac:dyDescent="0.25">
      <c r="A55" s="51"/>
      <c r="B55" s="50" t="s">
        <v>96</v>
      </c>
      <c r="C55" s="50">
        <f>SUM(C53:C54)</f>
        <v>2158.92</v>
      </c>
      <c r="D55" s="52">
        <f>C55+D51</f>
        <v>42968.950000000004</v>
      </c>
      <c r="E55" s="1"/>
      <c r="F55" s="1"/>
    </row>
    <row r="56" spans="1:6" x14ac:dyDescent="0.25">
      <c r="A56" s="49"/>
      <c r="B56" s="50" t="s">
        <v>11</v>
      </c>
      <c r="C56" s="49"/>
      <c r="D56" s="49"/>
      <c r="E56" s="1"/>
      <c r="F56" s="1"/>
    </row>
    <row r="57" spans="1:6" ht="30" x14ac:dyDescent="0.25">
      <c r="A57" s="51">
        <v>1</v>
      </c>
      <c r="B57" s="51" t="s">
        <v>47</v>
      </c>
      <c r="C57" s="51">
        <v>1223.92</v>
      </c>
      <c r="D57" s="50"/>
      <c r="E57" s="1"/>
      <c r="F57" s="1"/>
    </row>
    <row r="58" spans="1:6" ht="60" x14ac:dyDescent="0.25">
      <c r="A58" s="49">
        <v>2</v>
      </c>
      <c r="B58" s="51" t="s">
        <v>52</v>
      </c>
      <c r="C58" s="51">
        <v>935</v>
      </c>
      <c r="D58" s="49"/>
      <c r="E58" s="1"/>
      <c r="F58" s="1"/>
    </row>
    <row r="59" spans="1:6" x14ac:dyDescent="0.25">
      <c r="A59" s="51"/>
      <c r="B59" s="50" t="s">
        <v>101</v>
      </c>
      <c r="C59" s="50">
        <f>SUM(C57:C58)</f>
        <v>2158.92</v>
      </c>
      <c r="D59" s="52">
        <f>C59+D55</f>
        <v>45127.87</v>
      </c>
      <c r="E59" s="1"/>
      <c r="F59" s="1"/>
    </row>
    <row r="60" spans="1:6" x14ac:dyDescent="0.25">
      <c r="A60" s="49"/>
      <c r="B60" s="50" t="s">
        <v>12</v>
      </c>
      <c r="C60" s="49"/>
      <c r="D60" s="49"/>
      <c r="E60" s="1"/>
      <c r="F60" s="1"/>
    </row>
    <row r="61" spans="1:6" ht="30" x14ac:dyDescent="0.25">
      <c r="A61" s="51">
        <v>1</v>
      </c>
      <c r="B61" s="51" t="s">
        <v>47</v>
      </c>
      <c r="C61" s="51">
        <v>1223.92</v>
      </c>
      <c r="D61" s="50"/>
      <c r="E61" s="1"/>
      <c r="F61" s="1"/>
    </row>
    <row r="62" spans="1:6" ht="60" x14ac:dyDescent="0.25">
      <c r="A62" s="49">
        <v>2</v>
      </c>
      <c r="B62" s="51" t="s">
        <v>52</v>
      </c>
      <c r="C62" s="51">
        <v>935</v>
      </c>
      <c r="D62" s="49"/>
      <c r="E62" s="1"/>
      <c r="F62" s="1"/>
    </row>
    <row r="63" spans="1:6" x14ac:dyDescent="0.25">
      <c r="A63" s="51"/>
      <c r="B63" s="50" t="s">
        <v>105</v>
      </c>
      <c r="C63" s="50">
        <f>SUM(C61:C62)</f>
        <v>2158.92</v>
      </c>
      <c r="D63" s="52">
        <f>C63+D59</f>
        <v>47286.79</v>
      </c>
      <c r="E63" s="1"/>
      <c r="F63" s="1"/>
    </row>
    <row r="64" spans="1:6" x14ac:dyDescent="0.25">
      <c r="A64" s="49"/>
      <c r="B64" s="50" t="s">
        <v>13</v>
      </c>
      <c r="C64" s="49"/>
      <c r="D64" s="49"/>
      <c r="E64" s="1"/>
      <c r="F64" s="1"/>
    </row>
    <row r="65" spans="1:6" ht="30" x14ac:dyDescent="0.25">
      <c r="A65" s="51">
        <v>1</v>
      </c>
      <c r="B65" s="51" t="s">
        <v>47</v>
      </c>
      <c r="C65" s="51">
        <v>1223.92</v>
      </c>
      <c r="D65" s="50"/>
      <c r="E65" s="1"/>
      <c r="F65" s="1"/>
    </row>
    <row r="66" spans="1:6" ht="60" x14ac:dyDescent="0.25">
      <c r="A66" s="49">
        <v>2</v>
      </c>
      <c r="B66" s="51" t="s">
        <v>52</v>
      </c>
      <c r="C66" s="51">
        <v>935</v>
      </c>
      <c r="D66" s="49"/>
      <c r="E66" s="1"/>
      <c r="F66" s="1"/>
    </row>
    <row r="67" spans="1:6" x14ac:dyDescent="0.25">
      <c r="A67" s="51"/>
      <c r="B67" s="50" t="s">
        <v>112</v>
      </c>
      <c r="C67" s="50">
        <f>SUM(C65:C66)</f>
        <v>2158.92</v>
      </c>
      <c r="D67" s="52">
        <f>C67+D63</f>
        <v>49445.71</v>
      </c>
      <c r="E67" s="1"/>
      <c r="F67" s="1"/>
    </row>
    <row r="68" spans="1:6" x14ac:dyDescent="0.25">
      <c r="A68" s="49"/>
      <c r="B68" s="50" t="s">
        <v>14</v>
      </c>
      <c r="C68" s="49"/>
      <c r="D68" s="49"/>
      <c r="E68" s="1"/>
      <c r="F68" s="1"/>
    </row>
    <row r="69" spans="1:6" ht="30" x14ac:dyDescent="0.25">
      <c r="A69" s="51">
        <v>1</v>
      </c>
      <c r="B69" s="51" t="s">
        <v>47</v>
      </c>
      <c r="C69" s="51">
        <v>1223.92</v>
      </c>
      <c r="D69" s="50"/>
      <c r="E69" s="1"/>
      <c r="F69" s="1"/>
    </row>
    <row r="70" spans="1:6" ht="60" x14ac:dyDescent="0.25">
      <c r="A70" s="49">
        <v>2</v>
      </c>
      <c r="B70" s="51" t="s">
        <v>52</v>
      </c>
      <c r="C70" s="51">
        <v>935</v>
      </c>
      <c r="D70" s="49"/>
      <c r="E70" s="1"/>
      <c r="F70" s="1"/>
    </row>
    <row r="71" spans="1:6" ht="30" x14ac:dyDescent="0.25">
      <c r="A71" s="49">
        <v>3</v>
      </c>
      <c r="B71" s="51" t="s">
        <v>117</v>
      </c>
      <c r="C71" s="51">
        <v>3276</v>
      </c>
      <c r="D71" s="49"/>
      <c r="E71" s="1"/>
      <c r="F71" s="1"/>
    </row>
    <row r="72" spans="1:6" ht="30" x14ac:dyDescent="0.25">
      <c r="A72" s="49">
        <v>4</v>
      </c>
      <c r="B72" s="51" t="s">
        <v>118</v>
      </c>
      <c r="C72" s="51">
        <v>2946.42</v>
      </c>
      <c r="D72" s="49"/>
      <c r="E72" s="1"/>
      <c r="F72" s="1"/>
    </row>
    <row r="73" spans="1:6" x14ac:dyDescent="0.25">
      <c r="A73" s="51"/>
      <c r="B73" s="50" t="s">
        <v>116</v>
      </c>
      <c r="C73" s="50">
        <f>SUM(C69:C72)</f>
        <v>8381.34</v>
      </c>
      <c r="D73" s="52">
        <f>C73+D67</f>
        <v>57827.05</v>
      </c>
      <c r="E73" s="1"/>
      <c r="F73" s="1"/>
    </row>
    <row r="74" spans="1:6" x14ac:dyDescent="0.25">
      <c r="A74" s="49"/>
      <c r="B74" s="50" t="s">
        <v>15</v>
      </c>
      <c r="C74" s="49"/>
      <c r="D74" s="49"/>
      <c r="E74" s="1"/>
      <c r="F74" s="1"/>
    </row>
    <row r="75" spans="1:6" ht="30" x14ac:dyDescent="0.25">
      <c r="A75" s="51">
        <v>1</v>
      </c>
      <c r="B75" s="51" t="s">
        <v>47</v>
      </c>
      <c r="C75" s="51">
        <v>1223.92</v>
      </c>
      <c r="D75" s="50"/>
      <c r="E75" s="1"/>
      <c r="F75" s="1"/>
    </row>
    <row r="76" spans="1:6" ht="60" x14ac:dyDescent="0.25">
      <c r="A76" s="49">
        <v>2</v>
      </c>
      <c r="B76" s="51" t="s">
        <v>52</v>
      </c>
      <c r="C76" s="51">
        <v>935</v>
      </c>
      <c r="D76" s="49"/>
      <c r="E76" s="1"/>
      <c r="F76" s="1"/>
    </row>
    <row r="77" spans="1:6" ht="30" x14ac:dyDescent="0.25">
      <c r="A77" s="11">
        <v>3</v>
      </c>
      <c r="B77" s="11" t="s">
        <v>122</v>
      </c>
      <c r="C77" s="11">
        <v>2476</v>
      </c>
      <c r="D77" s="3"/>
      <c r="E77" s="1"/>
      <c r="F77" s="1"/>
    </row>
    <row r="78" spans="1:6" x14ac:dyDescent="0.25">
      <c r="A78" s="11"/>
      <c r="B78" s="3" t="s">
        <v>123</v>
      </c>
      <c r="C78" s="3">
        <f>SUM(C75:C77)</f>
        <v>4634.92</v>
      </c>
      <c r="D78" s="64">
        <f>C78+D73</f>
        <v>62461.97</v>
      </c>
      <c r="E78" s="1"/>
      <c r="F78" s="1"/>
    </row>
    <row r="79" spans="1:6" x14ac:dyDescent="0.25">
      <c r="A79" s="11"/>
      <c r="B79" s="3"/>
      <c r="C79" s="3"/>
      <c r="D79" s="3"/>
      <c r="E79" s="1"/>
      <c r="F79" s="1"/>
    </row>
    <row r="80" spans="1:6" x14ac:dyDescent="0.25">
      <c r="A80" s="11"/>
      <c r="B80" s="3"/>
      <c r="C80" s="3"/>
      <c r="D80" s="3"/>
      <c r="E80" s="1"/>
      <c r="F80" s="1"/>
    </row>
    <row r="81" spans="1:6" x14ac:dyDescent="0.25">
      <c r="A81" s="11"/>
      <c r="B81" s="3"/>
      <c r="C81" s="3"/>
      <c r="D81" s="3"/>
      <c r="E81" s="1"/>
      <c r="F81" s="1"/>
    </row>
    <row r="82" spans="1:6" x14ac:dyDescent="0.25">
      <c r="A82" s="11"/>
      <c r="B82" s="3"/>
      <c r="C82" s="3"/>
      <c r="D82" s="3"/>
      <c r="E82" s="1"/>
      <c r="F82" s="1"/>
    </row>
    <row r="83" spans="1:6" x14ac:dyDescent="0.25">
      <c r="A83" s="11"/>
      <c r="B83" s="39"/>
      <c r="C83" s="11"/>
      <c r="D83" s="11"/>
      <c r="E83" s="1"/>
      <c r="F8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topLeftCell="A43" workbookViewId="0">
      <selection activeCell="D70" sqref="D70"/>
    </sheetView>
  </sheetViews>
  <sheetFormatPr defaultRowHeight="15" x14ac:dyDescent="0.25"/>
  <cols>
    <col min="1" max="1" width="4.28515625" customWidth="1"/>
    <col min="2" max="2" width="44.28515625" customWidth="1"/>
    <col min="3" max="3" width="1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5" t="s">
        <v>55</v>
      </c>
      <c r="C1" s="65"/>
      <c r="D1" s="65"/>
      <c r="E1" s="6"/>
      <c r="F1" s="6"/>
      <c r="G1" s="6"/>
    </row>
    <row r="2" spans="1:15" ht="15.95" customHeight="1" x14ac:dyDescent="0.25">
      <c r="A2" s="1"/>
      <c r="B2" s="2" t="s">
        <v>42</v>
      </c>
      <c r="C2" s="31"/>
      <c r="D2" s="31"/>
      <c r="E2" s="1"/>
      <c r="F2" s="1"/>
      <c r="G2" s="1"/>
    </row>
    <row r="3" spans="1:15" ht="15.95" customHeight="1" x14ac:dyDescent="0.25">
      <c r="A3" s="1"/>
      <c r="B3" s="65" t="s">
        <v>6</v>
      </c>
      <c r="C3" s="65"/>
      <c r="D3" s="65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49"/>
      <c r="B5" s="50" t="s">
        <v>2</v>
      </c>
      <c r="C5" s="49"/>
      <c r="D5" s="49"/>
      <c r="E5" s="1"/>
      <c r="F5" s="1"/>
      <c r="G5" s="1"/>
    </row>
    <row r="6" spans="1:15" ht="30" x14ac:dyDescent="0.25">
      <c r="A6" s="49">
        <v>1</v>
      </c>
      <c r="B6" s="51" t="s">
        <v>49</v>
      </c>
      <c r="C6" s="51">
        <v>4680</v>
      </c>
      <c r="D6" s="53"/>
      <c r="E6" s="1"/>
      <c r="F6" s="1"/>
      <c r="G6" s="1"/>
    </row>
    <row r="7" spans="1:15" s="1" customFormat="1" x14ac:dyDescent="0.25">
      <c r="A7" s="51">
        <v>2</v>
      </c>
      <c r="B7" s="51" t="s">
        <v>50</v>
      </c>
      <c r="C7" s="51">
        <v>4860</v>
      </c>
      <c r="D7" s="51"/>
      <c r="H7"/>
      <c r="I7"/>
      <c r="J7"/>
      <c r="K7"/>
      <c r="L7"/>
      <c r="M7"/>
      <c r="N7"/>
      <c r="O7"/>
    </row>
    <row r="8" spans="1:15" s="1" customFormat="1" x14ac:dyDescent="0.25">
      <c r="A8" s="51">
        <v>3</v>
      </c>
      <c r="B8" s="51" t="s">
        <v>56</v>
      </c>
      <c r="C8" s="51">
        <v>918</v>
      </c>
      <c r="D8" s="51"/>
      <c r="H8"/>
      <c r="I8"/>
      <c r="J8"/>
      <c r="K8"/>
      <c r="L8"/>
      <c r="M8"/>
      <c r="N8"/>
      <c r="O8"/>
    </row>
    <row r="9" spans="1:15" s="4" customFormat="1" ht="15.75" x14ac:dyDescent="0.25">
      <c r="A9" s="49"/>
      <c r="B9" s="50" t="s">
        <v>53</v>
      </c>
      <c r="C9" s="50">
        <f>SUM(C6:C8)</f>
        <v>10458</v>
      </c>
      <c r="D9" s="62">
        <f>C9</f>
        <v>10458</v>
      </c>
      <c r="H9"/>
      <c r="I9"/>
      <c r="J9"/>
      <c r="K9"/>
      <c r="L9"/>
      <c r="M9"/>
      <c r="N9"/>
      <c r="O9"/>
    </row>
    <row r="10" spans="1:15" s="4" customFormat="1" x14ac:dyDescent="0.25">
      <c r="A10" s="49"/>
      <c r="B10" s="50" t="s">
        <v>5</v>
      </c>
      <c r="C10" s="49"/>
      <c r="D10" s="49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9">
        <v>1</v>
      </c>
      <c r="B11" s="51" t="s">
        <v>49</v>
      </c>
      <c r="C11" s="51">
        <v>4680</v>
      </c>
      <c r="D11" s="5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1">
        <v>2</v>
      </c>
      <c r="B12" s="51" t="s">
        <v>50</v>
      </c>
      <c r="C12" s="51">
        <v>4860</v>
      </c>
      <c r="D12" s="51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1"/>
      <c r="B13" s="50" t="s">
        <v>66</v>
      </c>
      <c r="C13" s="50">
        <f>SUM(C11:C12)</f>
        <v>9540</v>
      </c>
      <c r="D13" s="50">
        <f>C13+D9</f>
        <v>19998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9"/>
      <c r="B14" s="50" t="s">
        <v>3</v>
      </c>
      <c r="C14" s="49"/>
      <c r="D14" s="49"/>
      <c r="H14"/>
      <c r="I14"/>
      <c r="J14"/>
      <c r="K14"/>
      <c r="L14"/>
      <c r="M14"/>
      <c r="N14"/>
      <c r="O14"/>
    </row>
    <row r="15" spans="1:15" s="1" customFormat="1" ht="30" x14ac:dyDescent="0.25">
      <c r="A15" s="49">
        <v>1</v>
      </c>
      <c r="B15" s="51" t="s">
        <v>49</v>
      </c>
      <c r="C15" s="51">
        <v>4680</v>
      </c>
      <c r="D15" s="53"/>
      <c r="H15"/>
      <c r="I15"/>
      <c r="J15"/>
      <c r="K15"/>
      <c r="L15"/>
      <c r="M15"/>
      <c r="N15"/>
      <c r="O15"/>
    </row>
    <row r="16" spans="1:15" s="1" customFormat="1" x14ac:dyDescent="0.25">
      <c r="A16" s="51">
        <v>2</v>
      </c>
      <c r="B16" s="51" t="s">
        <v>50</v>
      </c>
      <c r="C16" s="51">
        <v>4860</v>
      </c>
      <c r="D16" s="51"/>
      <c r="H16"/>
      <c r="I16"/>
      <c r="J16"/>
      <c r="K16"/>
      <c r="L16"/>
      <c r="M16"/>
      <c r="N16"/>
      <c r="O16"/>
    </row>
    <row r="17" spans="1:15" s="1" customFormat="1" x14ac:dyDescent="0.25">
      <c r="A17" s="51"/>
      <c r="B17" s="50" t="s">
        <v>71</v>
      </c>
      <c r="C17" s="50">
        <f>SUM(C15:C16)</f>
        <v>9540</v>
      </c>
      <c r="D17" s="50">
        <f>C17+D13</f>
        <v>29538</v>
      </c>
      <c r="H17"/>
      <c r="I17"/>
      <c r="J17"/>
      <c r="K17"/>
      <c r="L17"/>
      <c r="M17"/>
      <c r="N17"/>
      <c r="O17"/>
    </row>
    <row r="18" spans="1:15" s="1" customFormat="1" x14ac:dyDescent="0.25">
      <c r="A18" s="49"/>
      <c r="B18" s="50" t="s">
        <v>7</v>
      </c>
      <c r="C18" s="49"/>
      <c r="D18" s="49"/>
      <c r="H18"/>
      <c r="I18"/>
      <c r="J18"/>
      <c r="K18"/>
      <c r="L18"/>
      <c r="M18"/>
      <c r="N18"/>
      <c r="O18"/>
    </row>
    <row r="19" spans="1:15" s="4" customFormat="1" ht="30" x14ac:dyDescent="0.25">
      <c r="A19" s="49">
        <v>1</v>
      </c>
      <c r="B19" s="51" t="s">
        <v>49</v>
      </c>
      <c r="C19" s="51">
        <v>4680</v>
      </c>
      <c r="D19" s="53"/>
      <c r="H19"/>
      <c r="I19"/>
      <c r="J19"/>
      <c r="K19"/>
      <c r="L19"/>
      <c r="M19"/>
      <c r="N19"/>
      <c r="O19"/>
    </row>
    <row r="20" spans="1:15" s="4" customFormat="1" x14ac:dyDescent="0.25">
      <c r="A20" s="51">
        <v>2</v>
      </c>
      <c r="B20" s="51" t="s">
        <v>50</v>
      </c>
      <c r="C20" s="51">
        <v>5400</v>
      </c>
      <c r="D20" s="51"/>
      <c r="H20"/>
      <c r="I20"/>
      <c r="J20"/>
      <c r="K20"/>
      <c r="L20"/>
      <c r="M20"/>
      <c r="N20"/>
      <c r="O20"/>
    </row>
    <row r="21" spans="1:15" s="1" customFormat="1" x14ac:dyDescent="0.25">
      <c r="A21" s="51"/>
      <c r="B21" s="50" t="s">
        <v>79</v>
      </c>
      <c r="C21" s="50">
        <f>SUM(C19:C20)</f>
        <v>10080</v>
      </c>
      <c r="D21" s="50">
        <f>C21+D17</f>
        <v>39618</v>
      </c>
      <c r="H21"/>
      <c r="I21"/>
      <c r="J21"/>
      <c r="K21"/>
      <c r="L21"/>
      <c r="M21"/>
      <c r="N21"/>
      <c r="O21"/>
    </row>
    <row r="22" spans="1:15" s="1" customFormat="1" x14ac:dyDescent="0.25">
      <c r="A22" s="49"/>
      <c r="B22" s="50" t="s">
        <v>8</v>
      </c>
      <c r="C22" s="49"/>
      <c r="D22" s="49"/>
      <c r="H22"/>
      <c r="I22"/>
      <c r="J22"/>
      <c r="K22"/>
      <c r="L22"/>
      <c r="M22"/>
      <c r="N22"/>
      <c r="O22"/>
    </row>
    <row r="23" spans="1:15" s="1" customFormat="1" ht="30" x14ac:dyDescent="0.25">
      <c r="A23" s="49">
        <v>1</v>
      </c>
      <c r="B23" s="51" t="s">
        <v>49</v>
      </c>
      <c r="C23" s="51">
        <v>4680</v>
      </c>
      <c r="D23" s="53"/>
      <c r="H23"/>
      <c r="I23"/>
      <c r="J23"/>
      <c r="K23"/>
      <c r="L23"/>
      <c r="M23"/>
      <c r="N23"/>
      <c r="O23"/>
    </row>
    <row r="24" spans="1:15" s="1" customFormat="1" x14ac:dyDescent="0.25">
      <c r="A24" s="51">
        <v>2</v>
      </c>
      <c r="B24" s="51" t="s">
        <v>50</v>
      </c>
      <c r="C24" s="51">
        <v>5400</v>
      </c>
      <c r="D24" s="51"/>
      <c r="H24"/>
      <c r="I24"/>
      <c r="J24"/>
      <c r="K24"/>
      <c r="L24"/>
      <c r="M24"/>
      <c r="N24"/>
      <c r="O24"/>
    </row>
    <row r="25" spans="1:15" s="1" customFormat="1" ht="30" x14ac:dyDescent="0.25">
      <c r="A25" s="49">
        <v>3</v>
      </c>
      <c r="B25" s="51" t="s">
        <v>85</v>
      </c>
      <c r="C25" s="51">
        <v>881.1</v>
      </c>
      <c r="D25" s="53"/>
      <c r="H25"/>
      <c r="I25"/>
      <c r="J25"/>
      <c r="K25"/>
      <c r="L25"/>
      <c r="M25"/>
      <c r="N25"/>
      <c r="O25"/>
    </row>
    <row r="26" spans="1:15" s="1" customFormat="1" x14ac:dyDescent="0.25">
      <c r="A26" s="51"/>
      <c r="B26" s="50" t="s">
        <v>84</v>
      </c>
      <c r="C26" s="50">
        <f>SUM(C23:C25)</f>
        <v>10961.1</v>
      </c>
      <c r="D26" s="50">
        <f>C26+D21</f>
        <v>50579.1</v>
      </c>
      <c r="H26"/>
      <c r="I26"/>
      <c r="J26"/>
      <c r="K26"/>
      <c r="L26"/>
      <c r="M26"/>
      <c r="N26"/>
      <c r="O26"/>
    </row>
    <row r="27" spans="1:15" s="1" customFormat="1" x14ac:dyDescent="0.25">
      <c r="A27" s="49"/>
      <c r="B27" s="50" t="s">
        <v>9</v>
      </c>
      <c r="C27" s="49"/>
      <c r="D27" s="49"/>
      <c r="H27"/>
      <c r="I27"/>
      <c r="J27"/>
      <c r="K27"/>
      <c r="L27"/>
      <c r="M27"/>
      <c r="N27"/>
      <c r="O27"/>
    </row>
    <row r="28" spans="1:15" s="1" customFormat="1" ht="30" x14ac:dyDescent="0.25">
      <c r="A28" s="49">
        <v>1</v>
      </c>
      <c r="B28" s="51" t="s">
        <v>49</v>
      </c>
      <c r="C28" s="51">
        <v>4680</v>
      </c>
      <c r="D28" s="53"/>
      <c r="H28"/>
      <c r="I28"/>
      <c r="J28"/>
      <c r="K28"/>
      <c r="L28"/>
      <c r="M28"/>
      <c r="N28"/>
      <c r="O28"/>
    </row>
    <row r="29" spans="1:15" s="1" customFormat="1" x14ac:dyDescent="0.25">
      <c r="A29" s="51">
        <v>2</v>
      </c>
      <c r="B29" s="51" t="s">
        <v>50</v>
      </c>
      <c r="C29" s="51">
        <v>5400</v>
      </c>
      <c r="D29" s="51"/>
      <c r="H29"/>
      <c r="I29"/>
      <c r="J29"/>
      <c r="K29"/>
      <c r="L29"/>
      <c r="M29"/>
      <c r="N29"/>
      <c r="O29"/>
    </row>
    <row r="30" spans="1:15" s="1" customFormat="1" x14ac:dyDescent="0.25">
      <c r="A30" s="51">
        <v>3</v>
      </c>
      <c r="B30" s="51" t="s">
        <v>92</v>
      </c>
      <c r="C30" s="51">
        <v>459</v>
      </c>
      <c r="D30" s="51"/>
      <c r="H30"/>
      <c r="I30"/>
      <c r="J30"/>
      <c r="K30"/>
      <c r="L30"/>
      <c r="M30"/>
      <c r="N30"/>
      <c r="O30"/>
    </row>
    <row r="31" spans="1:15" s="1" customFormat="1" x14ac:dyDescent="0.25">
      <c r="A31" s="51">
        <v>4</v>
      </c>
      <c r="B31" s="51" t="s">
        <v>93</v>
      </c>
      <c r="C31" s="51">
        <v>1367.5</v>
      </c>
      <c r="D31" s="50"/>
      <c r="H31"/>
      <c r="I31"/>
      <c r="J31"/>
      <c r="K31"/>
      <c r="L31"/>
      <c r="M31"/>
      <c r="N31"/>
      <c r="O31"/>
    </row>
    <row r="32" spans="1:15" s="1" customFormat="1" ht="30" x14ac:dyDescent="0.25">
      <c r="A32" s="49">
        <v>5</v>
      </c>
      <c r="B32" s="51" t="s">
        <v>87</v>
      </c>
      <c r="C32" s="51">
        <v>3287.4</v>
      </c>
      <c r="D32" s="50"/>
      <c r="H32"/>
      <c r="I32"/>
      <c r="J32"/>
      <c r="K32"/>
      <c r="L32"/>
      <c r="M32"/>
      <c r="N32"/>
      <c r="O32"/>
    </row>
    <row r="33" spans="1:15" s="4" customFormat="1" x14ac:dyDescent="0.25">
      <c r="A33" s="49">
        <v>6</v>
      </c>
      <c r="B33" s="51" t="s">
        <v>94</v>
      </c>
      <c r="C33" s="51">
        <v>310.5</v>
      </c>
      <c r="D33" s="49"/>
      <c r="H33"/>
      <c r="I33"/>
      <c r="J33"/>
      <c r="K33"/>
      <c r="L33"/>
      <c r="M33"/>
      <c r="N33"/>
      <c r="O33"/>
    </row>
    <row r="34" spans="1:15" s="1" customFormat="1" x14ac:dyDescent="0.25">
      <c r="A34" s="49"/>
      <c r="B34" s="50" t="s">
        <v>91</v>
      </c>
      <c r="C34" s="50">
        <f>SUM(C28:C33)</f>
        <v>15504.4</v>
      </c>
      <c r="D34" s="53">
        <f>C34+D26</f>
        <v>66083.5</v>
      </c>
      <c r="H34"/>
      <c r="I34"/>
      <c r="J34"/>
      <c r="K34"/>
      <c r="L34"/>
      <c r="M34"/>
      <c r="N34"/>
      <c r="O34"/>
    </row>
    <row r="35" spans="1:15" s="1" customFormat="1" x14ac:dyDescent="0.25">
      <c r="A35" s="49"/>
      <c r="B35" s="50" t="s">
        <v>10</v>
      </c>
      <c r="C35" s="49"/>
      <c r="D35" s="49"/>
      <c r="H35"/>
      <c r="I35"/>
      <c r="J35"/>
      <c r="K35"/>
      <c r="L35"/>
      <c r="M35"/>
      <c r="N35"/>
      <c r="O35"/>
    </row>
    <row r="36" spans="1:15" s="1" customFormat="1" ht="30" x14ac:dyDescent="0.25">
      <c r="A36" s="49">
        <v>1</v>
      </c>
      <c r="B36" s="51" t="s">
        <v>49</v>
      </c>
      <c r="C36" s="51">
        <v>4680</v>
      </c>
      <c r="D36" s="53"/>
      <c r="H36"/>
      <c r="I36"/>
      <c r="J36"/>
      <c r="K36"/>
      <c r="L36"/>
      <c r="M36"/>
      <c r="N36"/>
      <c r="O36"/>
    </row>
    <row r="37" spans="1:15" s="1" customFormat="1" x14ac:dyDescent="0.25">
      <c r="A37" s="51">
        <v>2</v>
      </c>
      <c r="B37" s="51" t="s">
        <v>50</v>
      </c>
      <c r="C37" s="51">
        <v>6750</v>
      </c>
      <c r="D37" s="51"/>
      <c r="H37"/>
      <c r="I37"/>
      <c r="J37"/>
      <c r="K37"/>
      <c r="L37"/>
      <c r="M37"/>
      <c r="N37"/>
      <c r="O37"/>
    </row>
    <row r="38" spans="1:15" s="1" customFormat="1" ht="15.75" customHeight="1" x14ac:dyDescent="0.25">
      <c r="A38" s="49">
        <v>3</v>
      </c>
      <c r="B38" s="51" t="s">
        <v>97</v>
      </c>
      <c r="C38" s="51">
        <v>282</v>
      </c>
      <c r="D38" s="49"/>
      <c r="H38"/>
      <c r="I38"/>
      <c r="J38"/>
      <c r="K38"/>
      <c r="L38"/>
      <c r="M38"/>
      <c r="N38"/>
      <c r="O38"/>
    </row>
    <row r="39" spans="1:15" s="1" customFormat="1" x14ac:dyDescent="0.25">
      <c r="A39" s="49">
        <v>4</v>
      </c>
      <c r="B39" s="51" t="s">
        <v>98</v>
      </c>
      <c r="C39" s="51">
        <v>300</v>
      </c>
      <c r="D39" s="53"/>
      <c r="H39"/>
      <c r="I39"/>
      <c r="J39"/>
      <c r="K39"/>
      <c r="L39"/>
      <c r="M39"/>
      <c r="N39"/>
      <c r="O39"/>
    </row>
    <row r="40" spans="1:15" s="1" customFormat="1" x14ac:dyDescent="0.25">
      <c r="A40" s="51"/>
      <c r="B40" s="50" t="s">
        <v>96</v>
      </c>
      <c r="C40" s="50">
        <f>SUM(C36:C39)</f>
        <v>12012</v>
      </c>
      <c r="D40" s="50">
        <f>C40+D34</f>
        <v>78095.5</v>
      </c>
      <c r="H40"/>
      <c r="I40"/>
      <c r="J40"/>
      <c r="K40"/>
      <c r="L40"/>
      <c r="M40"/>
      <c r="N40"/>
      <c r="O40"/>
    </row>
    <row r="41" spans="1:15" x14ac:dyDescent="0.25">
      <c r="A41" s="49"/>
      <c r="B41" s="50" t="s">
        <v>11</v>
      </c>
      <c r="C41" s="49"/>
      <c r="D41" s="49"/>
    </row>
    <row r="42" spans="1:15" ht="30" x14ac:dyDescent="0.25">
      <c r="A42" s="49">
        <v>1</v>
      </c>
      <c r="B42" s="51" t="s">
        <v>49</v>
      </c>
      <c r="C42" s="51">
        <v>4680</v>
      </c>
      <c r="D42" s="53"/>
    </row>
    <row r="43" spans="1:15" x14ac:dyDescent="0.25">
      <c r="A43" s="51">
        <v>2</v>
      </c>
      <c r="B43" s="51" t="s">
        <v>50</v>
      </c>
      <c r="C43" s="51">
        <v>6750</v>
      </c>
      <c r="D43" s="51"/>
    </row>
    <row r="44" spans="1:15" ht="30" x14ac:dyDescent="0.25">
      <c r="A44" s="51">
        <v>3</v>
      </c>
      <c r="B44" s="51" t="s">
        <v>102</v>
      </c>
      <c r="C44" s="51">
        <v>2153.5</v>
      </c>
      <c r="D44" s="51"/>
    </row>
    <row r="45" spans="1:15" x14ac:dyDescent="0.25">
      <c r="A45" s="51"/>
      <c r="B45" s="50" t="s">
        <v>101</v>
      </c>
      <c r="C45" s="50">
        <f>SUM(C42:C44)</f>
        <v>13583.5</v>
      </c>
      <c r="D45" s="50">
        <f>C45+D40</f>
        <v>91679</v>
      </c>
    </row>
    <row r="46" spans="1:15" x14ac:dyDescent="0.25">
      <c r="A46" s="49"/>
      <c r="B46" s="50" t="s">
        <v>12</v>
      </c>
      <c r="C46" s="49"/>
      <c r="D46" s="49"/>
    </row>
    <row r="47" spans="1:15" ht="30" x14ac:dyDescent="0.25">
      <c r="A47" s="49">
        <v>1</v>
      </c>
      <c r="B47" s="51" t="s">
        <v>49</v>
      </c>
      <c r="C47" s="51">
        <v>4680</v>
      </c>
      <c r="D47" s="53"/>
    </row>
    <row r="48" spans="1:15" x14ac:dyDescent="0.25">
      <c r="A48" s="51">
        <v>2</v>
      </c>
      <c r="B48" s="51" t="s">
        <v>50</v>
      </c>
      <c r="C48" s="51">
        <v>6750</v>
      </c>
      <c r="D48" s="51"/>
    </row>
    <row r="49" spans="1:4" x14ac:dyDescent="0.25">
      <c r="A49" s="49">
        <v>3</v>
      </c>
      <c r="B49" s="51" t="s">
        <v>106</v>
      </c>
      <c r="C49" s="51">
        <v>1014.3</v>
      </c>
      <c r="D49" s="53"/>
    </row>
    <row r="50" spans="1:4" x14ac:dyDescent="0.25">
      <c r="A50" s="51">
        <v>4</v>
      </c>
      <c r="B50" s="51" t="s">
        <v>107</v>
      </c>
      <c r="C50" s="51">
        <v>1320</v>
      </c>
      <c r="D50" s="51"/>
    </row>
    <row r="51" spans="1:4" x14ac:dyDescent="0.25">
      <c r="A51" s="51">
        <v>5</v>
      </c>
      <c r="B51" s="51" t="s">
        <v>108</v>
      </c>
      <c r="C51" s="51">
        <v>2400</v>
      </c>
      <c r="D51" s="50"/>
    </row>
    <row r="52" spans="1:4" ht="30" x14ac:dyDescent="0.25">
      <c r="A52" s="49">
        <v>6</v>
      </c>
      <c r="B52" s="51" t="s">
        <v>109</v>
      </c>
      <c r="C52" s="51">
        <v>2000</v>
      </c>
      <c r="D52" s="53"/>
    </row>
    <row r="53" spans="1:4" x14ac:dyDescent="0.25">
      <c r="A53" s="51"/>
      <c r="B53" s="50" t="s">
        <v>105</v>
      </c>
      <c r="C53" s="50">
        <f>SUM(C47:C52)</f>
        <v>18164.3</v>
      </c>
      <c r="D53" s="50">
        <f>C53+D45</f>
        <v>109843.3</v>
      </c>
    </row>
    <row r="54" spans="1:4" x14ac:dyDescent="0.25">
      <c r="A54" s="49"/>
      <c r="B54" s="50" t="s">
        <v>13</v>
      </c>
      <c r="C54" s="49"/>
      <c r="D54" s="49"/>
    </row>
    <row r="55" spans="1:4" ht="30" x14ac:dyDescent="0.25">
      <c r="A55" s="49">
        <v>1</v>
      </c>
      <c r="B55" s="51" t="s">
        <v>49</v>
      </c>
      <c r="C55" s="51">
        <v>4680</v>
      </c>
      <c r="D55" s="53"/>
    </row>
    <row r="56" spans="1:4" x14ac:dyDescent="0.25">
      <c r="A56" s="51">
        <v>2</v>
      </c>
      <c r="B56" s="51" t="s">
        <v>50</v>
      </c>
      <c r="C56" s="51">
        <v>6750</v>
      </c>
      <c r="D56" s="51"/>
    </row>
    <row r="57" spans="1:4" x14ac:dyDescent="0.25">
      <c r="A57" s="51">
        <v>3</v>
      </c>
      <c r="B57" s="51" t="s">
        <v>113</v>
      </c>
      <c r="C57" s="51">
        <v>2752.14</v>
      </c>
      <c r="D57" s="50"/>
    </row>
    <row r="58" spans="1:4" x14ac:dyDescent="0.25">
      <c r="A58" s="49">
        <v>4</v>
      </c>
      <c r="B58" s="51" t="s">
        <v>114</v>
      </c>
      <c r="C58" s="51">
        <v>2614.5</v>
      </c>
      <c r="D58" s="49"/>
    </row>
    <row r="59" spans="1:4" x14ac:dyDescent="0.25">
      <c r="A59" s="49"/>
      <c r="B59" s="50" t="s">
        <v>112</v>
      </c>
      <c r="C59" s="50">
        <f>SUM(C55:C58)</f>
        <v>16796.64</v>
      </c>
      <c r="D59" s="53">
        <f>C59+D53</f>
        <v>126639.94</v>
      </c>
    </row>
    <row r="60" spans="1:4" x14ac:dyDescent="0.25">
      <c r="A60" s="49"/>
      <c r="B60" s="50" t="s">
        <v>14</v>
      </c>
      <c r="C60" s="49"/>
      <c r="D60" s="49"/>
    </row>
    <row r="61" spans="1:4" ht="30" x14ac:dyDescent="0.25">
      <c r="A61" s="49">
        <v>1</v>
      </c>
      <c r="B61" s="51" t="s">
        <v>49</v>
      </c>
      <c r="C61" s="51">
        <v>4680</v>
      </c>
      <c r="D61" s="53"/>
    </row>
    <row r="62" spans="1:4" x14ac:dyDescent="0.25">
      <c r="A62" s="51">
        <v>2</v>
      </c>
      <c r="B62" s="51" t="s">
        <v>50</v>
      </c>
      <c r="C62" s="51">
        <v>6750</v>
      </c>
      <c r="D62" s="51"/>
    </row>
    <row r="63" spans="1:4" x14ac:dyDescent="0.25">
      <c r="A63" s="13">
        <v>3</v>
      </c>
      <c r="B63" s="11" t="s">
        <v>120</v>
      </c>
      <c r="C63" s="13">
        <v>1033.0999999999999</v>
      </c>
      <c r="D63" s="12"/>
    </row>
    <row r="64" spans="1:4" x14ac:dyDescent="0.25">
      <c r="A64" s="13"/>
      <c r="B64" s="3" t="s">
        <v>116</v>
      </c>
      <c r="C64" s="12">
        <f>SUM(C61:C63)</f>
        <v>12463.1</v>
      </c>
      <c r="D64" s="12">
        <f>C64+D59</f>
        <v>139103.04000000001</v>
      </c>
    </row>
    <row r="65" spans="1:4" x14ac:dyDescent="0.25">
      <c r="A65" s="49"/>
      <c r="B65" s="50" t="s">
        <v>15</v>
      </c>
      <c r="C65" s="49"/>
      <c r="D65" s="49"/>
    </row>
    <row r="66" spans="1:4" ht="30" x14ac:dyDescent="0.25">
      <c r="A66" s="49">
        <v>1</v>
      </c>
      <c r="B66" s="51" t="s">
        <v>49</v>
      </c>
      <c r="C66" s="51">
        <v>4680</v>
      </c>
      <c r="D66" s="53"/>
    </row>
    <row r="67" spans="1:4" x14ac:dyDescent="0.25">
      <c r="A67" s="51">
        <v>2</v>
      </c>
      <c r="B67" s="51" t="s">
        <v>50</v>
      </c>
      <c r="C67" s="51">
        <v>6750</v>
      </c>
      <c r="D67" s="51"/>
    </row>
    <row r="68" spans="1:4" ht="30" x14ac:dyDescent="0.25">
      <c r="A68" s="13">
        <v>3</v>
      </c>
      <c r="B68" s="11" t="s">
        <v>124</v>
      </c>
      <c r="C68" s="13">
        <v>300</v>
      </c>
      <c r="D68" s="13"/>
    </row>
    <row r="69" spans="1:4" x14ac:dyDescent="0.25">
      <c r="A69" s="13"/>
      <c r="B69" s="3" t="s">
        <v>125</v>
      </c>
      <c r="C69" s="12">
        <f>SUM(C66:C68)</f>
        <v>11730</v>
      </c>
      <c r="D69" s="12">
        <f>C69+D64</f>
        <v>150833.04</v>
      </c>
    </row>
    <row r="70" spans="1:4" x14ac:dyDescent="0.25">
      <c r="A70" s="13"/>
      <c r="B70" s="3"/>
      <c r="C70" s="13"/>
      <c r="D70" s="12"/>
    </row>
    <row r="71" spans="1:4" x14ac:dyDescent="0.25">
      <c r="A71" s="11"/>
      <c r="B71" s="3"/>
      <c r="C71" s="7"/>
      <c r="D71" s="12"/>
    </row>
    <row r="72" spans="1:4" x14ac:dyDescent="0.25">
      <c r="A72" s="13"/>
      <c r="B72" s="11"/>
      <c r="C72" s="7"/>
      <c r="D72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65" t="s">
        <v>55</v>
      </c>
      <c r="C1" s="65"/>
      <c r="D1" s="65"/>
    </row>
    <row r="2" spans="1:4" ht="15.95" customHeight="1" x14ac:dyDescent="0.25">
      <c r="A2" s="1"/>
      <c r="B2" s="2" t="s">
        <v>42</v>
      </c>
      <c r="C2" s="31"/>
      <c r="D2" s="31"/>
    </row>
    <row r="3" spans="1:4" ht="15.95" customHeight="1" x14ac:dyDescent="0.25">
      <c r="A3" s="1"/>
      <c r="B3" s="65" t="s">
        <v>34</v>
      </c>
      <c r="C3" s="65"/>
      <c r="D3" s="65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9"/>
      <c r="B5" s="50" t="s">
        <v>3</v>
      </c>
      <c r="C5" s="49"/>
      <c r="D5" s="49"/>
    </row>
    <row r="6" spans="1:4" x14ac:dyDescent="0.25">
      <c r="A6" s="49">
        <v>1</v>
      </c>
      <c r="B6" s="51" t="s">
        <v>72</v>
      </c>
      <c r="C6" s="56">
        <v>161.04</v>
      </c>
      <c r="D6" s="53">
        <f>C6</f>
        <v>161.04</v>
      </c>
    </row>
    <row r="7" spans="1:4" x14ac:dyDescent="0.25">
      <c r="A7" s="49"/>
      <c r="B7" s="50" t="s">
        <v>7</v>
      </c>
      <c r="C7" s="49"/>
      <c r="D7" s="49"/>
    </row>
    <row r="8" spans="1:4" x14ac:dyDescent="0.25">
      <c r="A8" s="49">
        <v>1</v>
      </c>
      <c r="B8" s="51" t="s">
        <v>72</v>
      </c>
      <c r="C8" s="56">
        <v>-161.04</v>
      </c>
      <c r="D8" s="53">
        <f>C8+D6</f>
        <v>0</v>
      </c>
    </row>
    <row r="9" spans="1:4" x14ac:dyDescent="0.25">
      <c r="A9" s="51"/>
      <c r="B9" s="50" t="s">
        <v>8</v>
      </c>
      <c r="C9" s="51"/>
      <c r="D9" s="50"/>
    </row>
    <row r="10" spans="1:4" x14ac:dyDescent="0.25">
      <c r="A10" s="49">
        <v>1</v>
      </c>
      <c r="B10" s="51" t="s">
        <v>86</v>
      </c>
      <c r="C10" s="51">
        <f>410.08+159.35+398</f>
        <v>967.43</v>
      </c>
      <c r="D10" s="50">
        <f>C10+D8</f>
        <v>967.43</v>
      </c>
    </row>
    <row r="11" spans="1:4" x14ac:dyDescent="0.25">
      <c r="A11" s="49"/>
      <c r="B11" s="50" t="s">
        <v>11</v>
      </c>
      <c r="C11" s="51"/>
      <c r="D11" s="50"/>
    </row>
    <row r="12" spans="1:4" x14ac:dyDescent="0.25">
      <c r="A12" s="51">
        <v>1</v>
      </c>
      <c r="B12" s="51" t="s">
        <v>103</v>
      </c>
      <c r="C12" s="50">
        <v>171.3</v>
      </c>
      <c r="D12" s="50">
        <f>C12+D10</f>
        <v>1138.73</v>
      </c>
    </row>
    <row r="13" spans="1:4" x14ac:dyDescent="0.25">
      <c r="A13" s="51"/>
      <c r="B13" s="50" t="s">
        <v>14</v>
      </c>
      <c r="C13" s="51"/>
      <c r="D13" s="50"/>
    </row>
    <row r="14" spans="1:4" x14ac:dyDescent="0.25">
      <c r="A14" s="51">
        <v>1</v>
      </c>
      <c r="B14" s="51" t="s">
        <v>121</v>
      </c>
      <c r="C14" s="51">
        <v>909.5</v>
      </c>
      <c r="D14" s="50">
        <f>C14+D12</f>
        <v>2048.23</v>
      </c>
    </row>
    <row r="15" spans="1:4" x14ac:dyDescent="0.25">
      <c r="A15" s="51"/>
      <c r="B15" s="50" t="s">
        <v>15</v>
      </c>
      <c r="C15" s="51"/>
      <c r="D15" s="50"/>
    </row>
    <row r="16" spans="1:4" x14ac:dyDescent="0.25">
      <c r="A16" s="51">
        <v>1</v>
      </c>
      <c r="B16" s="51" t="s">
        <v>126</v>
      </c>
      <c r="C16" s="51">
        <v>909.5</v>
      </c>
      <c r="D16" s="50">
        <f>C16+D14</f>
        <v>2957.73</v>
      </c>
    </row>
    <row r="17" spans="1:4" x14ac:dyDescent="0.25">
      <c r="A17" s="51"/>
      <c r="B17" s="51"/>
      <c r="C17" s="51"/>
      <c r="D17" s="50"/>
    </row>
    <row r="18" spans="1:4" x14ac:dyDescent="0.25">
      <c r="A18" s="51"/>
      <c r="B18" s="51"/>
      <c r="C18" s="51"/>
      <c r="D18" s="50"/>
    </row>
    <row r="19" spans="1:4" x14ac:dyDescent="0.25">
      <c r="A19" s="51"/>
      <c r="B19" s="51"/>
      <c r="C19" s="51"/>
      <c r="D19" s="51"/>
    </row>
    <row r="20" spans="1:4" x14ac:dyDescent="0.25">
      <c r="A20" s="51"/>
      <c r="B20" s="51"/>
      <c r="C20" s="51"/>
      <c r="D20" s="50"/>
    </row>
    <row r="21" spans="1:4" x14ac:dyDescent="0.25">
      <c r="A21" s="51"/>
      <c r="B21" s="51"/>
      <c r="C21" s="51"/>
      <c r="D21" s="50"/>
    </row>
    <row r="22" spans="1:4" x14ac:dyDescent="0.25">
      <c r="A22" s="51"/>
      <c r="B22" s="51"/>
      <c r="C22" s="51"/>
      <c r="D22" s="50"/>
    </row>
    <row r="23" spans="1:4" x14ac:dyDescent="0.25">
      <c r="A23" s="51"/>
      <c r="B23" s="50"/>
      <c r="C23" s="51"/>
      <c r="D23" s="50"/>
    </row>
    <row r="24" spans="1:4" x14ac:dyDescent="0.25">
      <c r="A24" s="51"/>
      <c r="B24" s="51"/>
      <c r="C24" s="51"/>
      <c r="D24" s="50"/>
    </row>
    <row r="25" spans="1:4" x14ac:dyDescent="0.25">
      <c r="A25" s="50"/>
      <c r="B25" s="51"/>
      <c r="C25" s="51"/>
      <c r="D25" s="50"/>
    </row>
    <row r="26" spans="1:4" x14ac:dyDescent="0.25">
      <c r="A26" s="51"/>
      <c r="B26" s="51"/>
      <c r="C26" s="51"/>
      <c r="D26" s="51"/>
    </row>
    <row r="27" spans="1:4" x14ac:dyDescent="0.25">
      <c r="A27" s="51"/>
      <c r="B27" s="51"/>
      <c r="C27" s="51"/>
      <c r="D27" s="50"/>
    </row>
    <row r="28" spans="1:4" x14ac:dyDescent="0.25">
      <c r="A28" s="51"/>
      <c r="B28" s="51"/>
      <c r="C28" s="51"/>
      <c r="D28" s="50"/>
    </row>
    <row r="29" spans="1:4" x14ac:dyDescent="0.25">
      <c r="A29" s="51"/>
      <c r="B29" s="51"/>
      <c r="C29" s="51"/>
      <c r="D29" s="50"/>
    </row>
    <row r="30" spans="1:4" x14ac:dyDescent="0.25">
      <c r="A30" s="51"/>
      <c r="B30" s="51"/>
      <c r="C30" s="51"/>
      <c r="D30" s="50"/>
    </row>
    <row r="31" spans="1:4" x14ac:dyDescent="0.25">
      <c r="A31" s="51"/>
      <c r="B31" s="51"/>
      <c r="C31" s="51"/>
      <c r="D31" s="50"/>
    </row>
    <row r="32" spans="1:4" x14ac:dyDescent="0.25">
      <c r="A32" s="51"/>
      <c r="B32" s="51"/>
      <c r="C32" s="51"/>
      <c r="D32" s="50"/>
    </row>
    <row r="33" spans="1:4" x14ac:dyDescent="0.25">
      <c r="A33" s="51"/>
      <c r="B33" s="51"/>
      <c r="C33" s="51"/>
      <c r="D33" s="50"/>
    </row>
    <row r="34" spans="1:4" x14ac:dyDescent="0.25">
      <c r="A34" s="51"/>
      <c r="B34" s="51"/>
      <c r="C34" s="51"/>
      <c r="D34" s="50"/>
    </row>
    <row r="35" spans="1:4" x14ac:dyDescent="0.25">
      <c r="A35" s="51"/>
      <c r="B35" s="50"/>
      <c r="C35" s="51"/>
      <c r="D35" s="50"/>
    </row>
    <row r="36" spans="1:4" x14ac:dyDescent="0.25">
      <c r="A36" s="51"/>
      <c r="B36" s="51"/>
      <c r="C36" s="51"/>
      <c r="D36" s="50"/>
    </row>
    <row r="37" spans="1:4" x14ac:dyDescent="0.25">
      <c r="A37" s="54"/>
      <c r="B37" s="51"/>
      <c r="C37" s="54"/>
      <c r="D37" s="55"/>
    </row>
    <row r="38" spans="1:4" x14ac:dyDescent="0.25">
      <c r="A38" s="54"/>
      <c r="B38" s="50"/>
      <c r="C38" s="54"/>
      <c r="D38" s="55"/>
    </row>
    <row r="39" spans="1:4" x14ac:dyDescent="0.25">
      <c r="A39" s="54"/>
      <c r="B39" s="50"/>
      <c r="C39" s="54"/>
      <c r="D39" s="54"/>
    </row>
    <row r="40" spans="1:4" x14ac:dyDescent="0.25">
      <c r="A40" s="54"/>
      <c r="B40" s="51"/>
      <c r="C40" s="54"/>
      <c r="D40" s="54"/>
    </row>
    <row r="41" spans="1:4" x14ac:dyDescent="0.25">
      <c r="A41" s="54"/>
      <c r="B41" s="51"/>
      <c r="C41" s="54"/>
      <c r="D41" s="54"/>
    </row>
    <row r="42" spans="1:4" x14ac:dyDescent="0.25">
      <c r="A42" s="54"/>
      <c r="B42" s="51"/>
      <c r="C42" s="54"/>
      <c r="D42" s="55"/>
    </row>
    <row r="43" spans="1:4" x14ac:dyDescent="0.25">
      <c r="A43" s="54"/>
      <c r="B43" s="50"/>
      <c r="C43" s="54"/>
      <c r="D43" s="54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abSelected="1" workbookViewId="0">
      <selection activeCell="D17" sqref="D1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5" t="s">
        <v>55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42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35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3"/>
      <c r="B5" s="50" t="s">
        <v>2</v>
      </c>
      <c r="C5" s="53"/>
      <c r="D5" s="53"/>
      <c r="E5" s="1"/>
      <c r="F5" s="1"/>
      <c r="G5" s="1"/>
      <c r="H5" s="1"/>
    </row>
    <row r="6" spans="1:8" x14ac:dyDescent="0.25">
      <c r="A6" s="54">
        <v>1</v>
      </c>
      <c r="B6" s="51" t="s">
        <v>57</v>
      </c>
      <c r="C6" s="54">
        <v>3200</v>
      </c>
      <c r="D6" s="60">
        <f>C6</f>
        <v>3200</v>
      </c>
    </row>
    <row r="7" spans="1:8" x14ac:dyDescent="0.25">
      <c r="A7" s="54"/>
      <c r="B7" s="50" t="s">
        <v>10</v>
      </c>
      <c r="C7" s="54"/>
      <c r="D7" s="54"/>
    </row>
    <row r="8" spans="1:8" x14ac:dyDescent="0.25">
      <c r="A8" s="54">
        <v>1</v>
      </c>
      <c r="B8" s="51" t="s">
        <v>100</v>
      </c>
      <c r="C8" s="54">
        <v>12418.2</v>
      </c>
      <c r="D8" s="57">
        <f>C8+D6</f>
        <v>15618.2</v>
      </c>
    </row>
    <row r="9" spans="1:8" x14ac:dyDescent="0.25">
      <c r="A9" s="54"/>
      <c r="B9" s="55" t="s">
        <v>11</v>
      </c>
      <c r="C9" s="55"/>
      <c r="D9" s="57"/>
    </row>
    <row r="10" spans="1:8" ht="30" x14ac:dyDescent="0.25">
      <c r="A10" s="54">
        <v>1</v>
      </c>
      <c r="B10" s="51" t="s">
        <v>104</v>
      </c>
      <c r="C10" s="54">
        <v>7053.04</v>
      </c>
      <c r="D10" s="57">
        <f>C10+D8</f>
        <v>22671.24</v>
      </c>
    </row>
    <row r="11" spans="1:8" x14ac:dyDescent="0.25">
      <c r="A11" s="54"/>
      <c r="B11" s="55" t="s">
        <v>12</v>
      </c>
      <c r="C11" s="55"/>
      <c r="D11" s="57"/>
    </row>
    <row r="12" spans="1:8" x14ac:dyDescent="0.25">
      <c r="A12" s="54">
        <v>1</v>
      </c>
      <c r="B12" s="58" t="s">
        <v>110</v>
      </c>
      <c r="C12" s="54">
        <v>40000</v>
      </c>
      <c r="D12" s="54"/>
    </row>
    <row r="13" spans="1:8" x14ac:dyDescent="0.25">
      <c r="A13" s="54">
        <v>2</v>
      </c>
      <c r="B13" s="54" t="s">
        <v>111</v>
      </c>
      <c r="C13" s="54">
        <v>1270</v>
      </c>
      <c r="D13" s="54"/>
    </row>
    <row r="14" spans="1:8" x14ac:dyDescent="0.25">
      <c r="A14" s="54"/>
      <c r="B14" s="55" t="s">
        <v>105</v>
      </c>
      <c r="C14" s="55">
        <f>SUM(C12:C13)</f>
        <v>41270</v>
      </c>
      <c r="D14" s="57">
        <f>C14+D10</f>
        <v>63941.240000000005</v>
      </c>
    </row>
    <row r="15" spans="1:8" x14ac:dyDescent="0.25">
      <c r="A15" s="54"/>
      <c r="B15" s="55" t="s">
        <v>15</v>
      </c>
      <c r="C15" s="54"/>
      <c r="D15" s="54"/>
    </row>
    <row r="16" spans="1:8" ht="30" x14ac:dyDescent="0.25">
      <c r="A16" s="54">
        <v>1</v>
      </c>
      <c r="B16" s="51" t="s">
        <v>129</v>
      </c>
      <c r="C16" s="54">
        <v>29960</v>
      </c>
      <c r="D16" s="55">
        <f>C16</f>
        <v>29960</v>
      </c>
    </row>
    <row r="17" spans="1:4" x14ac:dyDescent="0.25">
      <c r="A17" s="54"/>
      <c r="B17" s="51"/>
      <c r="C17" s="54"/>
      <c r="D17" s="54"/>
    </row>
    <row r="18" spans="1:4" x14ac:dyDescent="0.25">
      <c r="A18" s="54"/>
      <c r="B18" s="55"/>
      <c r="C18" s="55"/>
      <c r="D18" s="55"/>
    </row>
    <row r="19" spans="1:4" x14ac:dyDescent="0.25">
      <c r="A19" s="54"/>
      <c r="B19" s="55"/>
      <c r="C19" s="54"/>
      <c r="D19" s="54"/>
    </row>
    <row r="20" spans="1:4" x14ac:dyDescent="0.25">
      <c r="A20" s="54"/>
      <c r="B20" s="51"/>
      <c r="C20" s="54"/>
      <c r="D20" s="54"/>
    </row>
    <row r="21" spans="1:4" x14ac:dyDescent="0.25">
      <c r="A21" s="54"/>
      <c r="B21" s="51"/>
      <c r="C21" s="54"/>
      <c r="D21" s="55"/>
    </row>
    <row r="22" spans="1:4" x14ac:dyDescent="0.25">
      <c r="A22" s="54"/>
      <c r="B22" s="55"/>
      <c r="C22" s="55"/>
      <c r="D22" s="55"/>
    </row>
    <row r="23" spans="1:4" x14ac:dyDescent="0.25">
      <c r="A23" s="54"/>
      <c r="B23" s="54"/>
      <c r="C23" s="54"/>
      <c r="D23" s="54"/>
    </row>
    <row r="24" spans="1:4" x14ac:dyDescent="0.25">
      <c r="A24" s="54"/>
      <c r="B24" s="55"/>
      <c r="C24" s="55"/>
      <c r="D24" s="55"/>
    </row>
    <row r="25" spans="1:4" x14ac:dyDescent="0.25">
      <c r="A25" s="54"/>
      <c r="B25" s="55"/>
      <c r="C25" s="54"/>
      <c r="D25" s="54"/>
    </row>
    <row r="26" spans="1:4" x14ac:dyDescent="0.25">
      <c r="A26" s="54"/>
      <c r="B26" s="54"/>
      <c r="C26" s="54"/>
      <c r="D26" s="54"/>
    </row>
    <row r="27" spans="1:4" x14ac:dyDescent="0.25">
      <c r="A27" s="54"/>
      <c r="B27" s="55"/>
      <c r="C27" s="55"/>
      <c r="D27" s="55"/>
    </row>
    <row r="28" spans="1:4" x14ac:dyDescent="0.25">
      <c r="A28" s="59"/>
      <c r="B28" s="59"/>
      <c r="C28" s="59"/>
      <c r="D28" s="59"/>
    </row>
    <row r="29" spans="1:4" x14ac:dyDescent="0.25">
      <c r="A29" s="59"/>
      <c r="B29" s="59"/>
      <c r="C29" s="59"/>
      <c r="D29" s="59"/>
    </row>
    <row r="30" spans="1:4" x14ac:dyDescent="0.25">
      <c r="A30" s="59"/>
      <c r="B30" s="59"/>
      <c r="C30" s="59"/>
      <c r="D30" s="59"/>
    </row>
    <row r="31" spans="1:4" x14ac:dyDescent="0.25">
      <c r="A31" s="59"/>
      <c r="B31" s="59"/>
      <c r="C31" s="59"/>
      <c r="D31" s="59"/>
    </row>
    <row r="32" spans="1:4" x14ac:dyDescent="0.25">
      <c r="A32" s="59"/>
      <c r="B32" s="59"/>
      <c r="C32" s="59"/>
      <c r="D32" s="59"/>
    </row>
    <row r="33" spans="1:4" x14ac:dyDescent="0.25">
      <c r="A33" s="59"/>
      <c r="B33" s="59"/>
      <c r="C33" s="59"/>
      <c r="D33" s="59"/>
    </row>
    <row r="34" spans="1:4" x14ac:dyDescent="0.25">
      <c r="A34" s="59"/>
      <c r="B34" s="59"/>
      <c r="C34" s="59"/>
      <c r="D34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42</v>
      </c>
      <c r="C2" s="66"/>
      <c r="D2" s="66"/>
    </row>
    <row r="3" spans="1:4" ht="15.75" x14ac:dyDescent="0.25">
      <c r="A3" s="1"/>
      <c r="B3" s="65" t="s">
        <v>37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13</v>
      </c>
      <c r="C5" s="9"/>
      <c r="D5" s="9"/>
    </row>
    <row r="6" spans="1:4" x14ac:dyDescent="0.25">
      <c r="A6" s="9">
        <v>1</v>
      </c>
      <c r="B6" s="11" t="s">
        <v>115</v>
      </c>
      <c r="C6" s="35">
        <v>2589.6</v>
      </c>
      <c r="D6" s="9">
        <f>C6</f>
        <v>2589.6</v>
      </c>
    </row>
    <row r="7" spans="1:4" x14ac:dyDescent="0.25">
      <c r="A7" s="9"/>
      <c r="B7" s="3" t="s">
        <v>14</v>
      </c>
      <c r="C7" s="35"/>
      <c r="D7" s="9"/>
    </row>
    <row r="8" spans="1:4" ht="30" x14ac:dyDescent="0.25">
      <c r="A8" s="9">
        <v>1</v>
      </c>
      <c r="B8" s="11" t="s">
        <v>119</v>
      </c>
      <c r="C8" s="35">
        <v>1800</v>
      </c>
      <c r="D8" s="9">
        <f>C8+D6</f>
        <v>4389.6000000000004</v>
      </c>
    </row>
    <row r="9" spans="1:4" x14ac:dyDescent="0.25">
      <c r="A9" s="3"/>
      <c r="B9" s="3" t="s">
        <v>15</v>
      </c>
      <c r="C9" s="19"/>
      <c r="D9" s="3"/>
    </row>
    <row r="10" spans="1:4" x14ac:dyDescent="0.25">
      <c r="A10" s="3">
        <v>1</v>
      </c>
      <c r="B10" s="11" t="s">
        <v>127</v>
      </c>
      <c r="C10" s="19">
        <v>22787.3</v>
      </c>
      <c r="D10" s="3">
        <f>C10+D8</f>
        <v>27176.9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15.95" customHeight="1" x14ac:dyDescent="0.25">
      <c r="A2" s="1"/>
      <c r="B2" s="66" t="s">
        <v>42</v>
      </c>
      <c r="C2" s="66"/>
      <c r="D2" s="66"/>
      <c r="E2" s="1"/>
      <c r="F2" s="1"/>
      <c r="G2" s="1"/>
      <c r="H2" s="1"/>
    </row>
    <row r="3" spans="1:8" ht="15.95" customHeight="1" x14ac:dyDescent="0.25">
      <c r="A3" s="1"/>
      <c r="B3" s="65" t="s">
        <v>36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5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67</v>
      </c>
      <c r="C6" s="11">
        <v>2455.1</v>
      </c>
      <c r="D6" s="3">
        <f>C6</f>
        <v>2455.1</v>
      </c>
    </row>
    <row r="7" spans="1:8" s="1" customFormat="1" x14ac:dyDescent="0.25">
      <c r="A7" s="11"/>
      <c r="B7" s="3" t="s">
        <v>8</v>
      </c>
      <c r="C7" s="11"/>
      <c r="D7" s="41"/>
    </row>
    <row r="8" spans="1:8" s="5" customFormat="1" ht="30" x14ac:dyDescent="0.25">
      <c r="A8" s="13">
        <v>1</v>
      </c>
      <c r="B8" s="11" t="s">
        <v>89</v>
      </c>
      <c r="C8" s="13">
        <v>8139.6</v>
      </c>
      <c r="D8" s="42">
        <f>C8+D6</f>
        <v>10594.7</v>
      </c>
    </row>
    <row r="9" spans="1:8" x14ac:dyDescent="0.25">
      <c r="A9" s="13"/>
      <c r="B9" s="3" t="s">
        <v>15</v>
      </c>
      <c r="C9" s="13"/>
      <c r="D9" s="43"/>
    </row>
    <row r="10" spans="1:8" x14ac:dyDescent="0.25">
      <c r="A10" s="13">
        <v>1</v>
      </c>
      <c r="B10" s="11" t="s">
        <v>128</v>
      </c>
      <c r="C10" s="13">
        <v>4596.5</v>
      </c>
      <c r="D10" s="42">
        <f>C10+D8</f>
        <v>15191.2</v>
      </c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3"/>
      <c r="B13" s="11"/>
      <c r="C13" s="13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17" sqref="M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5703125" customWidth="1"/>
    <col min="5" max="5" width="16.140625" customWidth="1"/>
    <col min="6" max="6" width="16.7109375" customWidth="1"/>
    <col min="7" max="7" width="16.140625" customWidth="1"/>
    <col min="8" max="8" width="17" customWidth="1"/>
    <col min="9" max="9" width="16.28515625" customWidth="1"/>
    <col min="10" max="10" width="15.85546875" customWidth="1"/>
    <col min="11" max="11" width="16.7109375" customWidth="1"/>
    <col min="12" max="12" width="17" customWidth="1"/>
    <col min="13" max="13" width="18.140625" customWidth="1"/>
    <col min="14" max="14" width="19.28515625" customWidth="1"/>
  </cols>
  <sheetData>
    <row r="1" spans="1:14" ht="21" x14ac:dyDescent="0.3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8.75" x14ac:dyDescent="0.3">
      <c r="A2" s="48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126522.33</v>
      </c>
      <c r="C4" s="24">
        <f t="shared" ref="C4:N4" si="0">C5+C6+C7</f>
        <v>68270.33</v>
      </c>
      <c r="D4" s="24">
        <f>D5+D6+D7</f>
        <v>68270.33</v>
      </c>
      <c r="E4" s="24">
        <f t="shared" si="0"/>
        <v>68270.33</v>
      </c>
      <c r="F4" s="24">
        <f t="shared" si="0"/>
        <v>68270.33</v>
      </c>
      <c r="G4" s="24">
        <f t="shared" si="0"/>
        <v>68270.33</v>
      </c>
      <c r="H4" s="24">
        <f t="shared" si="0"/>
        <v>68270.33</v>
      </c>
      <c r="I4" s="24">
        <f t="shared" si="0"/>
        <v>68270.33</v>
      </c>
      <c r="J4" s="24">
        <f t="shared" si="0"/>
        <v>68270.33</v>
      </c>
      <c r="K4" s="24">
        <f t="shared" si="0"/>
        <v>68270.33</v>
      </c>
      <c r="L4" s="24">
        <f t="shared" si="0"/>
        <v>68270.33</v>
      </c>
      <c r="M4" s="24">
        <f t="shared" si="0"/>
        <v>71567.58</v>
      </c>
      <c r="N4" s="24">
        <f t="shared" si="0"/>
        <v>880793.21000000008</v>
      </c>
    </row>
    <row r="5" spans="1:14" ht="39" customHeight="1" x14ac:dyDescent="0.35">
      <c r="A5" s="28" t="s">
        <v>17</v>
      </c>
      <c r="B5" s="25">
        <v>42228.4</v>
      </c>
      <c r="C5" s="25">
        <v>42228.4</v>
      </c>
      <c r="D5" s="25">
        <v>42228.4</v>
      </c>
      <c r="E5" s="25">
        <v>42228.4</v>
      </c>
      <c r="F5" s="25">
        <v>42228.4</v>
      </c>
      <c r="G5" s="25">
        <v>42228.4</v>
      </c>
      <c r="H5" s="25">
        <v>42228.4</v>
      </c>
      <c r="I5" s="25">
        <v>42228.4</v>
      </c>
      <c r="J5" s="25">
        <v>42228.4</v>
      </c>
      <c r="K5" s="25">
        <v>42228.4</v>
      </c>
      <c r="L5" s="25">
        <v>42228.4</v>
      </c>
      <c r="M5" s="25">
        <v>42228.4</v>
      </c>
      <c r="N5" s="25">
        <f>SUM(B5:M5)</f>
        <v>506740.8000000001</v>
      </c>
    </row>
    <row r="6" spans="1:14" ht="44.25" customHeight="1" x14ac:dyDescent="0.35">
      <c r="A6" s="28" t="s">
        <v>39</v>
      </c>
      <c r="B6" s="25">
        <v>26041.93</v>
      </c>
      <c r="C6" s="25">
        <v>26041.93</v>
      </c>
      <c r="D6" s="25">
        <v>26041.93</v>
      </c>
      <c r="E6" s="25">
        <v>26041.93</v>
      </c>
      <c r="F6" s="25">
        <v>26041.93</v>
      </c>
      <c r="G6" s="25">
        <v>26041.93</v>
      </c>
      <c r="H6" s="25">
        <v>26041.93</v>
      </c>
      <c r="I6" s="25">
        <v>26041.93</v>
      </c>
      <c r="J6" s="25">
        <v>26041.93</v>
      </c>
      <c r="K6" s="25">
        <v>26041.93</v>
      </c>
      <c r="L6" s="25">
        <v>26041.93</v>
      </c>
      <c r="M6" s="25">
        <v>26041.93</v>
      </c>
      <c r="N6" s="25">
        <f>SUM(B6:M6)</f>
        <v>312503.15999999997</v>
      </c>
    </row>
    <row r="7" spans="1:14" ht="44.25" customHeight="1" x14ac:dyDescent="0.35">
      <c r="A7" s="28" t="s">
        <v>32</v>
      </c>
      <c r="B7" s="25">
        <v>58252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3297.25</v>
      </c>
      <c r="N7" s="25">
        <f>SUM(B7:M7)</f>
        <v>61549.25</v>
      </c>
    </row>
    <row r="8" spans="1:14" ht="36" customHeight="1" x14ac:dyDescent="0.35">
      <c r="A8" s="29" t="s">
        <v>18</v>
      </c>
      <c r="B8" s="24">
        <f>B9+B10+B11+B12+B13</f>
        <v>52632.38</v>
      </c>
      <c r="C8" s="24">
        <f t="shared" ref="C8:M8" si="1">C9+C10+C11+C12+C13</f>
        <v>68202.92</v>
      </c>
      <c r="D8" s="24">
        <f t="shared" si="1"/>
        <v>61767.130000000005</v>
      </c>
      <c r="E8" s="24">
        <f t="shared" si="1"/>
        <v>61646.759999999995</v>
      </c>
      <c r="F8" s="24">
        <f t="shared" si="1"/>
        <v>64831.64</v>
      </c>
      <c r="G8" s="24">
        <f t="shared" si="1"/>
        <v>60970.849999999991</v>
      </c>
      <c r="H8" s="24">
        <f t="shared" si="1"/>
        <v>56306.909999999996</v>
      </c>
      <c r="I8" s="24">
        <f t="shared" si="1"/>
        <v>63999.25</v>
      </c>
      <c r="J8" s="24">
        <f t="shared" si="1"/>
        <v>64644.270000000004</v>
      </c>
      <c r="K8" s="24">
        <f t="shared" si="1"/>
        <v>61685.31</v>
      </c>
      <c r="L8" s="24">
        <f t="shared" si="1"/>
        <v>96673.11</v>
      </c>
      <c r="M8" s="24">
        <f t="shared" si="1"/>
        <v>62581.119999999995</v>
      </c>
      <c r="N8" s="24">
        <f t="shared" ref="N8:N23" si="2">SUM(B8:M8)</f>
        <v>775941.64999999991</v>
      </c>
    </row>
    <row r="9" spans="1:14" ht="40.5" customHeight="1" x14ac:dyDescent="0.35">
      <c r="A9" s="28" t="s">
        <v>19</v>
      </c>
      <c r="B9" s="25">
        <v>2158.92</v>
      </c>
      <c r="C9" s="25">
        <v>12762.45</v>
      </c>
      <c r="D9" s="25">
        <v>6165.62</v>
      </c>
      <c r="E9" s="25">
        <v>8796.17</v>
      </c>
      <c r="F9" s="25">
        <v>6610.76</v>
      </c>
      <c r="G9" s="25">
        <v>4316.1099999999997</v>
      </c>
      <c r="H9" s="25">
        <v>2158.92</v>
      </c>
      <c r="I9" s="25">
        <v>2158.92</v>
      </c>
      <c r="J9" s="25">
        <v>2158.92</v>
      </c>
      <c r="K9" s="25">
        <v>2158.92</v>
      </c>
      <c r="L9" s="25">
        <v>8381.34</v>
      </c>
      <c r="M9" s="25">
        <v>4634.92</v>
      </c>
      <c r="N9" s="24">
        <f t="shared" si="2"/>
        <v>62461.97</v>
      </c>
    </row>
    <row r="10" spans="1:14" ht="45.75" customHeight="1" x14ac:dyDescent="0.35">
      <c r="A10" s="28" t="s">
        <v>20</v>
      </c>
      <c r="B10" s="26">
        <v>10458</v>
      </c>
      <c r="C10" s="25">
        <v>9540</v>
      </c>
      <c r="D10" s="25">
        <v>9540</v>
      </c>
      <c r="E10" s="25">
        <v>10080</v>
      </c>
      <c r="F10" s="25">
        <v>10961.1</v>
      </c>
      <c r="G10" s="25">
        <v>15504.4</v>
      </c>
      <c r="H10" s="25">
        <v>12012</v>
      </c>
      <c r="I10" s="25">
        <v>13583.5</v>
      </c>
      <c r="J10" s="25">
        <v>18164.3</v>
      </c>
      <c r="K10" s="25">
        <v>16796.64</v>
      </c>
      <c r="L10" s="25">
        <v>12463.1</v>
      </c>
      <c r="M10" s="25">
        <v>11730</v>
      </c>
      <c r="N10" s="24">
        <f t="shared" si="2"/>
        <v>150833.04</v>
      </c>
    </row>
    <row r="11" spans="1:14" ht="45.75" customHeight="1" x14ac:dyDescent="0.35">
      <c r="A11" s="36" t="s">
        <v>30</v>
      </c>
      <c r="B11" s="26"/>
      <c r="C11" s="25"/>
      <c r="D11" s="25">
        <v>161.04</v>
      </c>
      <c r="E11" s="25">
        <v>-161.04</v>
      </c>
      <c r="F11" s="25">
        <v>967.43</v>
      </c>
      <c r="G11" s="25"/>
      <c r="H11" s="25"/>
      <c r="I11" s="25">
        <v>171.3</v>
      </c>
      <c r="J11" s="25"/>
      <c r="K11" s="25"/>
      <c r="L11" s="25">
        <v>909.5</v>
      </c>
      <c r="M11" s="25">
        <v>909.5</v>
      </c>
      <c r="N11" s="24">
        <f t="shared" si="2"/>
        <v>2957.73</v>
      </c>
    </row>
    <row r="12" spans="1:14" ht="45.75" customHeight="1" x14ac:dyDescent="0.35">
      <c r="A12" s="36" t="s">
        <v>38</v>
      </c>
      <c r="B12" s="26">
        <v>37640.39</v>
      </c>
      <c r="C12" s="26">
        <v>38573.39</v>
      </c>
      <c r="D12" s="25">
        <v>38573.39</v>
      </c>
      <c r="E12" s="25">
        <v>38573.39</v>
      </c>
      <c r="F12" s="25">
        <v>38573.39</v>
      </c>
      <c r="G12" s="25">
        <v>38573.39</v>
      </c>
      <c r="H12" s="25">
        <v>38573.39</v>
      </c>
      <c r="I12" s="25">
        <v>38573.39</v>
      </c>
      <c r="J12" s="47">
        <v>38573.39</v>
      </c>
      <c r="K12" s="25">
        <v>38573.39</v>
      </c>
      <c r="L12" s="25">
        <v>69373.39</v>
      </c>
      <c r="M12" s="25">
        <v>38573.39</v>
      </c>
      <c r="N12" s="24">
        <f t="shared" si="2"/>
        <v>492747.68000000011</v>
      </c>
    </row>
    <row r="13" spans="1:14" ht="21.75" customHeight="1" x14ac:dyDescent="0.35">
      <c r="A13" s="28" t="s">
        <v>21</v>
      </c>
      <c r="B13" s="25">
        <v>2375.0700000000002</v>
      </c>
      <c r="C13" s="25">
        <v>7327.08</v>
      </c>
      <c r="D13" s="25">
        <v>7327.08</v>
      </c>
      <c r="E13" s="25">
        <v>4358.24</v>
      </c>
      <c r="F13" s="25">
        <v>7718.96</v>
      </c>
      <c r="G13" s="25">
        <v>2576.9499999999998</v>
      </c>
      <c r="H13" s="25">
        <v>3562.6</v>
      </c>
      <c r="I13" s="25">
        <v>9512.14</v>
      </c>
      <c r="J13" s="25">
        <v>5747.66</v>
      </c>
      <c r="K13" s="25">
        <v>4156.3599999999997</v>
      </c>
      <c r="L13" s="25">
        <v>5545.78</v>
      </c>
      <c r="M13" s="25">
        <v>6733.31</v>
      </c>
      <c r="N13" s="25">
        <f>SUM(B13:M13)</f>
        <v>66941.23</v>
      </c>
    </row>
    <row r="14" spans="1:14" ht="23.25" customHeight="1" x14ac:dyDescent="0.35">
      <c r="A14" s="29" t="s">
        <v>22</v>
      </c>
      <c r="B14" s="24">
        <f>B15+B16+B17</f>
        <v>3200</v>
      </c>
      <c r="C14" s="24">
        <f t="shared" ref="C14:M14" si="3">C15+C16+C17</f>
        <v>2455.1</v>
      </c>
      <c r="D14" s="24">
        <f t="shared" si="3"/>
        <v>0</v>
      </c>
      <c r="E14" s="24">
        <f t="shared" si="3"/>
        <v>0</v>
      </c>
      <c r="F14" s="24">
        <f t="shared" si="3"/>
        <v>8139.6</v>
      </c>
      <c r="G14" s="24">
        <f t="shared" si="3"/>
        <v>0</v>
      </c>
      <c r="H14" s="24">
        <f t="shared" si="3"/>
        <v>12418.2</v>
      </c>
      <c r="I14" s="24">
        <f t="shared" si="3"/>
        <v>7053.04</v>
      </c>
      <c r="J14" s="24">
        <f t="shared" si="3"/>
        <v>41270</v>
      </c>
      <c r="K14" s="24">
        <f t="shared" si="3"/>
        <v>2589.6</v>
      </c>
      <c r="L14" s="24">
        <f t="shared" si="3"/>
        <v>1800</v>
      </c>
      <c r="M14" s="24">
        <f t="shared" si="3"/>
        <v>57343.8</v>
      </c>
      <c r="N14" s="24">
        <f t="shared" si="2"/>
        <v>136269.34000000003</v>
      </c>
    </row>
    <row r="15" spans="1:14" ht="42" customHeight="1" x14ac:dyDescent="0.35">
      <c r="A15" s="28" t="s">
        <v>23</v>
      </c>
      <c r="B15" s="25"/>
      <c r="C15" s="25">
        <v>2455.1</v>
      </c>
      <c r="D15" s="25"/>
      <c r="E15" s="25"/>
      <c r="F15" s="25">
        <v>8139.6</v>
      </c>
      <c r="G15" s="25"/>
      <c r="H15" s="25"/>
      <c r="I15" s="25"/>
      <c r="J15" s="25"/>
      <c r="K15" s="25"/>
      <c r="L15" s="25"/>
      <c r="M15" s="25">
        <v>4596.5</v>
      </c>
      <c r="N15" s="25">
        <f t="shared" si="2"/>
        <v>15191.2</v>
      </c>
    </row>
    <row r="16" spans="1:14" ht="40.5" customHeight="1" x14ac:dyDescent="0.35">
      <c r="A16" s="28" t="s">
        <v>24</v>
      </c>
      <c r="B16" s="25">
        <v>3200</v>
      </c>
      <c r="C16" s="25"/>
      <c r="D16" s="25"/>
      <c r="E16" s="25"/>
      <c r="F16" s="25"/>
      <c r="G16" s="25"/>
      <c r="H16" s="25">
        <v>12418.2</v>
      </c>
      <c r="I16" s="25">
        <v>7053.04</v>
      </c>
      <c r="J16" s="25">
        <v>41270</v>
      </c>
      <c r="K16" s="25"/>
      <c r="L16" s="25"/>
      <c r="M16" s="25">
        <f>29960</f>
        <v>29960</v>
      </c>
      <c r="N16" s="25">
        <f>SUM(B16:M16)</f>
        <v>93901.24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>
        <v>2589.6</v>
      </c>
      <c r="L17" s="25">
        <v>1800</v>
      </c>
      <c r="M17" s="25">
        <f>22787.3</f>
        <v>22787.3</v>
      </c>
      <c r="N17" s="25">
        <f t="shared" si="2"/>
        <v>27176.9</v>
      </c>
    </row>
    <row r="18" spans="1:14" ht="40.5" customHeight="1" x14ac:dyDescent="0.35">
      <c r="A18" s="45" t="s">
        <v>41</v>
      </c>
      <c r="B18" s="25"/>
      <c r="C18" s="25"/>
      <c r="D18" s="25"/>
      <c r="E18" s="25"/>
      <c r="F18" s="25">
        <v>8739.9</v>
      </c>
      <c r="G18" s="25">
        <v>10828</v>
      </c>
      <c r="H18" s="25">
        <v>854.6</v>
      </c>
      <c r="I18" s="25"/>
      <c r="J18" s="25"/>
      <c r="K18" s="25"/>
      <c r="L18" s="25"/>
      <c r="M18" s="25"/>
      <c r="N18" s="24">
        <f t="shared" si="2"/>
        <v>20422.5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N20+N22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>SUM(B20:M20)</f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ref="N21" si="5">SUM(B21:M21)</f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>SUM(B22:M22)</f>
        <v>0</v>
      </c>
    </row>
    <row r="23" spans="1:14" ht="39.75" customHeight="1" x14ac:dyDescent="0.35">
      <c r="A23" s="29" t="s">
        <v>48</v>
      </c>
      <c r="B23" s="24">
        <v>31981.32</v>
      </c>
      <c r="C23" s="24">
        <v>31981.32</v>
      </c>
      <c r="D23" s="24">
        <v>31981.32</v>
      </c>
      <c r="E23" s="24">
        <v>31981.32</v>
      </c>
      <c r="F23" s="24">
        <v>31981.32</v>
      </c>
      <c r="G23" s="24">
        <v>31981.32</v>
      </c>
      <c r="H23" s="24">
        <v>31981.32</v>
      </c>
      <c r="I23" s="24">
        <v>31981.32</v>
      </c>
      <c r="J23" s="24">
        <v>31981.32</v>
      </c>
      <c r="K23" s="24">
        <v>31981.32</v>
      </c>
      <c r="L23" s="24">
        <v>31981.32</v>
      </c>
      <c r="M23" s="24">
        <v>31981.32</v>
      </c>
      <c r="N23" s="24">
        <f t="shared" si="2"/>
        <v>383775.84</v>
      </c>
    </row>
    <row r="24" spans="1:14" ht="22.5" customHeight="1" x14ac:dyDescent="0.35">
      <c r="A24" s="29" t="s">
        <v>25</v>
      </c>
      <c r="B24" s="24">
        <f>B4+B8+B14+B23+B18+B19</f>
        <v>214336.03</v>
      </c>
      <c r="C24" s="24">
        <f t="shared" ref="C24:M24" si="6">C4+C8+C14+C23+C18+C19</f>
        <v>170909.67</v>
      </c>
      <c r="D24" s="24">
        <f t="shared" si="6"/>
        <v>162018.78</v>
      </c>
      <c r="E24" s="24">
        <f>E4+E8+E14+E23+E18+E19</f>
        <v>161898.41</v>
      </c>
      <c r="F24" s="24">
        <f t="shared" si="6"/>
        <v>181962.79</v>
      </c>
      <c r="G24" s="24">
        <f t="shared" si="6"/>
        <v>172050.5</v>
      </c>
      <c r="H24" s="24">
        <f t="shared" si="6"/>
        <v>169831.36000000002</v>
      </c>
      <c r="I24" s="24">
        <f t="shared" si="6"/>
        <v>171303.94000000003</v>
      </c>
      <c r="J24" s="24">
        <f t="shared" si="6"/>
        <v>206165.92</v>
      </c>
      <c r="K24" s="24">
        <f t="shared" si="6"/>
        <v>164526.56</v>
      </c>
      <c r="L24" s="24">
        <f t="shared" si="6"/>
        <v>198724.76</v>
      </c>
      <c r="M24" s="24">
        <f t="shared" si="6"/>
        <v>223473.82</v>
      </c>
      <c r="N24" s="24">
        <f>N23+N19+N18+N14+N8+N4</f>
        <v>2197202.54</v>
      </c>
    </row>
    <row r="25" spans="1:14" ht="15.75" x14ac:dyDescent="0.25">
      <c r="A25" s="68" t="s">
        <v>51</v>
      </c>
      <c r="B25" s="68"/>
      <c r="C25" s="68"/>
      <c r="D25" s="30"/>
      <c r="E25" s="30"/>
      <c r="F25" s="30"/>
      <c r="G25" s="40"/>
      <c r="H25" s="30"/>
      <c r="I25" s="30"/>
      <c r="J25" s="30"/>
      <c r="K25" s="30"/>
      <c r="L25" s="69" t="s">
        <v>29</v>
      </c>
      <c r="M25" s="69"/>
      <c r="N25" s="69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8" t="s">
        <v>27</v>
      </c>
      <c r="B27" s="68"/>
      <c r="C27" s="68"/>
      <c r="D27" s="30"/>
      <c r="E27" s="30"/>
      <c r="F27" s="30"/>
      <c r="G27" s="30"/>
      <c r="H27" s="30"/>
      <c r="I27" s="30"/>
      <c r="J27" s="30"/>
      <c r="K27" s="30"/>
      <c r="L27" s="69" t="s">
        <v>33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7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5" t="s">
        <v>55</v>
      </c>
      <c r="C1" s="65"/>
      <c r="D1" s="65"/>
    </row>
    <row r="2" spans="1:4" ht="15.75" x14ac:dyDescent="0.25">
      <c r="A2" s="1"/>
      <c r="B2" s="66" t="s">
        <v>42</v>
      </c>
      <c r="C2" s="66"/>
      <c r="D2" s="66"/>
    </row>
    <row r="3" spans="1:4" ht="15.75" x14ac:dyDescent="0.25">
      <c r="A3" s="1"/>
      <c r="B3" s="65" t="s">
        <v>40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9">
        <v>1</v>
      </c>
      <c r="B6" s="11" t="s">
        <v>87</v>
      </c>
      <c r="C6" s="38">
        <v>7641.9</v>
      </c>
      <c r="D6" s="3"/>
    </row>
    <row r="7" spans="1:4" x14ac:dyDescent="0.25">
      <c r="A7" s="11">
        <v>2</v>
      </c>
      <c r="B7" s="11" t="s">
        <v>88</v>
      </c>
      <c r="C7" s="38">
        <v>1098</v>
      </c>
      <c r="D7" s="3"/>
    </row>
    <row r="8" spans="1:4" x14ac:dyDescent="0.25">
      <c r="A8" s="13"/>
      <c r="B8" s="3" t="s">
        <v>84</v>
      </c>
      <c r="C8" s="20">
        <f>SUM(C6:C7)</f>
        <v>8739.9</v>
      </c>
      <c r="D8" s="12">
        <f>C8</f>
        <v>8739.9</v>
      </c>
    </row>
    <row r="9" spans="1:4" x14ac:dyDescent="0.25">
      <c r="A9" s="13"/>
      <c r="B9" s="3" t="s">
        <v>9</v>
      </c>
      <c r="C9" s="16"/>
      <c r="D9" s="44"/>
    </row>
    <row r="10" spans="1:4" x14ac:dyDescent="0.25">
      <c r="A10" s="61">
        <v>1</v>
      </c>
      <c r="B10" s="63" t="s">
        <v>95</v>
      </c>
      <c r="C10" s="12">
        <v>10828</v>
      </c>
      <c r="D10" s="12">
        <f>C10+D8</f>
        <v>19567.900000000001</v>
      </c>
    </row>
    <row r="11" spans="1:4" x14ac:dyDescent="0.25">
      <c r="A11" s="14"/>
      <c r="B11" s="21" t="s">
        <v>10</v>
      </c>
      <c r="C11" s="15"/>
      <c r="D11" s="46"/>
    </row>
    <row r="12" spans="1:4" x14ac:dyDescent="0.25">
      <c r="A12" s="13">
        <v>1</v>
      </c>
      <c r="B12" s="34" t="s">
        <v>99</v>
      </c>
      <c r="C12" s="13">
        <v>854.6</v>
      </c>
      <c r="D12" s="12">
        <f>C12+D10</f>
        <v>20422.5</v>
      </c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2"/>
    </row>
    <row r="15" spans="1:4" x14ac:dyDescent="0.25">
      <c r="A15" s="13"/>
      <c r="B15" s="3"/>
      <c r="C15" s="12"/>
      <c r="D15" s="12"/>
    </row>
    <row r="16" spans="1:4" x14ac:dyDescent="0.25">
      <c r="A16" s="13"/>
      <c r="B16" s="3"/>
      <c r="C16" s="12"/>
      <c r="D16" s="12"/>
    </row>
    <row r="17" spans="1:4" x14ac:dyDescent="0.25">
      <c r="A17" s="13"/>
      <c r="B17" s="11"/>
      <c r="C17" s="13"/>
      <c r="D17" s="12"/>
    </row>
    <row r="18" spans="1:4" x14ac:dyDescent="0.25">
      <c r="A18" s="13"/>
      <c r="B18" s="3"/>
      <c r="C18" s="12"/>
      <c r="D18" s="12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3"/>
      <c r="C30" s="12"/>
      <c r="D30" s="12"/>
    </row>
    <row r="31" spans="1:4" x14ac:dyDescent="0.25">
      <c r="A31" s="13"/>
      <c r="B31" s="3"/>
      <c r="C31" s="13"/>
      <c r="D31" s="13"/>
    </row>
    <row r="32" spans="1:4" x14ac:dyDescent="0.25">
      <c r="A32" s="13"/>
      <c r="B32" s="13"/>
      <c r="C32" s="12"/>
      <c r="D32" s="12"/>
    </row>
    <row r="33" spans="1:4" x14ac:dyDescent="0.25">
      <c r="A33" s="13"/>
      <c r="B33" s="12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3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2"/>
    </row>
    <row r="47" spans="1:4" x14ac:dyDescent="0.25">
      <c r="A47" s="13"/>
      <c r="B47" s="13"/>
      <c r="C47" s="13"/>
      <c r="D4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2021-01-27T07:06:27Z</cp:lastPrinted>
  <dcterms:created xsi:type="dcterms:W3CDTF">2011-07-25T05:21:17Z</dcterms:created>
  <dcterms:modified xsi:type="dcterms:W3CDTF">2025-01-22T09:54:16Z</dcterms:modified>
</cp:coreProperties>
</file>