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ГОРОД\Сосновая\"/>
    </mc:Choice>
  </mc:AlternateContent>
  <xr:revisionPtr revIDLastSave="0" documentId="13_ncr:1_{ED69C7D9-ADBE-4D9D-8C10-DF7CCB890CB2}" xr6:coauthVersionLast="47" xr6:coauthVersionMax="47" xr10:uidLastSave="{00000000-0000-0000-0000-000000000000}"/>
  <bookViews>
    <workbookView xWindow="-120" yWindow="-120" windowWidth="29040" windowHeight="15840" tabRatio="745" activeTab="3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инж.об." sheetId="4" r:id="rId5"/>
    <sheet name="ТР эл.оборуд." sheetId="7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3" l="1"/>
  <c r="D29" i="7"/>
  <c r="D17" i="4"/>
  <c r="D24" i="6"/>
  <c r="D74" i="2"/>
  <c r="C74" i="2"/>
  <c r="C56" i="1"/>
  <c r="D56" i="1" s="1"/>
  <c r="D16" i="9"/>
  <c r="C16" i="9"/>
  <c r="D27" i="7"/>
  <c r="D15" i="4"/>
  <c r="C15" i="4"/>
  <c r="C12" i="4"/>
  <c r="D20" i="3"/>
  <c r="C20" i="3"/>
  <c r="D70" i="2"/>
  <c r="C70" i="2"/>
  <c r="D52" i="1"/>
  <c r="C52" i="1"/>
  <c r="D22" i="6"/>
  <c r="D25" i="7"/>
  <c r="D63" i="2"/>
  <c r="C63" i="2"/>
  <c r="D48" i="1"/>
  <c r="C48" i="1"/>
  <c r="D12" i="3"/>
  <c r="D23" i="7"/>
  <c r="D12" i="9"/>
  <c r="D20" i="6"/>
  <c r="D59" i="2"/>
  <c r="C59" i="2"/>
  <c r="D43" i="1"/>
  <c r="C43" i="1"/>
  <c r="D21" i="7"/>
  <c r="C21" i="7"/>
  <c r="D18" i="6"/>
  <c r="I10" i="5"/>
  <c r="C51" i="2"/>
  <c r="C39" i="1"/>
  <c r="D39" i="1" s="1"/>
  <c r="D17" i="7"/>
  <c r="D10" i="3"/>
  <c r="D16" i="6"/>
  <c r="C43" i="2"/>
  <c r="C35" i="1"/>
  <c r="D35" i="1" s="1"/>
  <c r="C10" i="9"/>
  <c r="C39" i="2"/>
  <c r="C31" i="1"/>
  <c r="D10" i="9" l="1"/>
  <c r="D8" i="3"/>
  <c r="C15" i="7"/>
  <c r="C10" i="4"/>
  <c r="D6" i="9"/>
  <c r="C14" i="6"/>
  <c r="C35" i="2"/>
  <c r="C27" i="1"/>
  <c r="E10" i="5"/>
  <c r="C28" i="2"/>
  <c r="C21" i="1"/>
  <c r="D10" i="5"/>
  <c r="D10" i="6"/>
  <c r="D14" i="6" s="1"/>
  <c r="C10" i="6"/>
  <c r="C17" i="2"/>
  <c r="C19" i="2" s="1"/>
  <c r="C17" i="1"/>
  <c r="D6" i="3"/>
  <c r="D8" i="7"/>
  <c r="D10" i="7" s="1"/>
  <c r="D6" i="6"/>
  <c r="C13" i="2"/>
  <c r="C13" i="1"/>
  <c r="D6" i="7"/>
  <c r="C8" i="2"/>
  <c r="D8" i="2" s="1"/>
  <c r="C8" i="1"/>
  <c r="D8" i="1" s="1"/>
  <c r="B14" i="5"/>
  <c r="D13" i="2" l="1"/>
  <c r="D10" i="4"/>
  <c r="D13" i="1"/>
  <c r="D17" i="1" s="1"/>
  <c r="D21" i="1" s="1"/>
  <c r="D27" i="1" s="1"/>
  <c r="D31" i="1" s="1"/>
  <c r="D15" i="7"/>
  <c r="D19" i="2"/>
  <c r="D28" i="2" s="1"/>
  <c r="D35" i="2" s="1"/>
  <c r="D39" i="2" s="1"/>
  <c r="D43" i="2" s="1"/>
  <c r="D51" i="2" s="1"/>
  <c r="D6" i="4"/>
  <c r="D8" i="4" s="1"/>
  <c r="M4" i="5" l="1"/>
  <c r="L4" i="5"/>
  <c r="K4" i="5"/>
  <c r="J4" i="5"/>
  <c r="I4" i="5"/>
  <c r="H4" i="5"/>
  <c r="G4" i="5"/>
  <c r="F4" i="5"/>
  <c r="E4" i="5"/>
  <c r="D4" i="5"/>
  <c r="C4" i="5"/>
  <c r="B4" i="5"/>
  <c r="G19" i="5"/>
  <c r="M14" i="5"/>
  <c r="L14" i="5"/>
  <c r="K14" i="5"/>
  <c r="J14" i="5"/>
  <c r="I14" i="5"/>
  <c r="H14" i="5"/>
  <c r="G14" i="5"/>
  <c r="F14" i="5"/>
  <c r="E14" i="5"/>
  <c r="D14" i="5"/>
  <c r="C14" i="5"/>
  <c r="N22" i="5"/>
  <c r="N21" i="5"/>
  <c r="N20" i="5"/>
  <c r="M19" i="5"/>
  <c r="L19" i="5"/>
  <c r="K19" i="5"/>
  <c r="J19" i="5"/>
  <c r="I19" i="5"/>
  <c r="H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C24" i="5" l="1"/>
  <c r="M24" i="5"/>
  <c r="L24" i="5"/>
  <c r="I24" i="5"/>
  <c r="H24" i="5"/>
  <c r="G24" i="5"/>
  <c r="K24" i="5"/>
  <c r="B24" i="5"/>
  <c r="J24" i="5"/>
  <c r="F24" i="5"/>
  <c r="E24" i="5"/>
  <c r="D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<sst xmlns="http://schemas.openxmlformats.org/spreadsheetml/2006/main" count="292" uniqueCount="141">
  <si>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</si>
  <si>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</si>
  <si>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</si>
  <si>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</si>
  <si>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</si>
  <si>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</si>
  <si>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</si>
  <si>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</si>
  <si>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</si>
  <si>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</si>
  <si>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</si>
  <si>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</si>
  <si>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</si>
  <si>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</si>
  <si>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</si>
  <si>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</si>
  <si>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</si>
  <si>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</si>
  <si>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</si>
  <si>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</si>
  <si>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</si>
  <si>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</si>
  <si>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</si>
  <si>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</si>
  <si>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</si>
  <si>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</si>
  <si>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</si>
  <si>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</si>
  <si>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</si>
  <si>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</si>
  <si>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</si>
  <si>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</si>
  <si>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</si>
  <si>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</si>
  <si>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</si>
  <si>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</si>
  <si>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</si>
  <si>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</si>
  <si>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</si>
  <si>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</si>
  <si>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>Дополнительные работы</t>
  </si>
  <si>
    <t>4.Дополнительные работы</t>
  </si>
  <si>
    <t>5. ОДН :</t>
  </si>
  <si>
    <t>ХВС</t>
  </si>
  <si>
    <t>ГВС</t>
  </si>
  <si>
    <t>Эл.энергия</t>
  </si>
  <si>
    <t>7. Расходы по содержанию УК</t>
  </si>
  <si>
    <t>Сосновая,53</t>
  </si>
  <si>
    <t>Техобслуживание и снятие показаний общедомового теплосчетчика</t>
  </si>
  <si>
    <t>Техническое обслуживание домофона</t>
  </si>
  <si>
    <t>Техническое обслуживание системы видеонаблюдения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</si>
  <si>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</si>
  <si>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</si>
  <si>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</si>
  <si>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2024г</t>
  </si>
  <si>
    <t>Лицевой счёт  2024г</t>
  </si>
  <si>
    <t>Лицевой счёт  2024</t>
  </si>
  <si>
    <t>Лицевой счёт 2024г</t>
  </si>
  <si>
    <t>Замена стояков отопления Квартира №39</t>
  </si>
  <si>
    <t>Замена прожектора Подъезд №1</t>
  </si>
  <si>
    <t>Замена уплотнительных колец на стояке канализации квартира №52</t>
  </si>
  <si>
    <t>Итого за февраль</t>
  </si>
  <si>
    <t>Ремонт подъездных дверей Подъезд №1,3</t>
  </si>
  <si>
    <t>Замена светильника Подъезд №4</t>
  </si>
  <si>
    <t>Замена прожектора Подъезд №2,3</t>
  </si>
  <si>
    <t>Замена тяги доводчика подъезд №4</t>
  </si>
  <si>
    <t>Итого за март</t>
  </si>
  <si>
    <t>Очистка подъездных козырьков от снега</t>
  </si>
  <si>
    <t>Замена электроавтомата на площадке и подключение электроэнергии в квартиру №170</t>
  </si>
  <si>
    <t>Частичный ремонт эл.щитов</t>
  </si>
  <si>
    <t>Замена светильников 8 штук Подъезд №1,2,3,4</t>
  </si>
  <si>
    <t>Замена крана на теплоузле подъездного отопления подъезд №2</t>
  </si>
  <si>
    <t>Установка доводчика с использованием монтажной пены Анком подъезд №4</t>
  </si>
  <si>
    <t>Итого за апрель</t>
  </si>
  <si>
    <t>Частичная замазка и покраска стены подъезд №4  7 этаж</t>
  </si>
  <si>
    <t>Чистка дренажной ямы</t>
  </si>
  <si>
    <t>Частичный ремонт кровли над квартирой №188</t>
  </si>
  <si>
    <t xml:space="preserve">Установка аншлагов в подъездах </t>
  </si>
  <si>
    <t>Стоимость табличек</t>
  </si>
  <si>
    <t>Вывод воды для полива</t>
  </si>
  <si>
    <t>Чистка фильтров ГВС ХВС в подвале  подъезд №2,4</t>
  </si>
  <si>
    <t>Итого за май</t>
  </si>
  <si>
    <t>Ремонт подъездных дверей, установка дверной ручки  Подъезд №4</t>
  </si>
  <si>
    <t>Открытие и закрытие окон для мытья</t>
  </si>
  <si>
    <t>Открытие отдушин</t>
  </si>
  <si>
    <t>Замена светильников 2 шт подъезд №2</t>
  </si>
  <si>
    <t>Замена лампочек 2 шт подъезд №4</t>
  </si>
  <si>
    <t xml:space="preserve">Установка забора </t>
  </si>
  <si>
    <t>Замена дренажного насоса Подъезд №1,2,3</t>
  </si>
  <si>
    <t>Замена светильника, демонтаж старого светильника</t>
  </si>
  <si>
    <t>Замена светильников на прожекторы подъезд №3,4</t>
  </si>
  <si>
    <t>Настройка датчиков движения. Установка прожеторов под козырьки</t>
  </si>
  <si>
    <t>Установка офисной ручки на пластиковые подъездные двери подъезд №4</t>
  </si>
  <si>
    <t>Итого за июнь</t>
  </si>
  <si>
    <t>Демонтаж монтаж ремонт детской карусели</t>
  </si>
  <si>
    <t>Скос травы на придомовой территории</t>
  </si>
  <si>
    <t>Итого за июль</t>
  </si>
  <si>
    <t>Устранение неполадок с электроэнергией к домофону подъезд №3</t>
  </si>
  <si>
    <t>Гермитизация балконной плиты Квартира №187</t>
  </si>
  <si>
    <t>Замена прожектров и светильника Подъезд №1</t>
  </si>
  <si>
    <t>Итого за август</t>
  </si>
  <si>
    <t>Закрепление почтовых ящиков, установка табличек выгул собак запрещен, сварочные работы Подъезд №2,4</t>
  </si>
  <si>
    <t>Установка ограничителей на подъездные двери в тамбуре подъезд №1,2,3</t>
  </si>
  <si>
    <t>Очистка подъездных козырьков от мусора</t>
  </si>
  <si>
    <t xml:space="preserve">Стоимость табличек </t>
  </si>
  <si>
    <t>Демонтаж дюралайт. Включение автомата освещения прожектора подъезд №4</t>
  </si>
  <si>
    <t>Замена прожектора подъезд №3</t>
  </si>
  <si>
    <t>Замена светильников</t>
  </si>
  <si>
    <t>Итого за сентябрь</t>
  </si>
  <si>
    <t>Установка табличек пожарная безопасность</t>
  </si>
  <si>
    <t>Таблички пожарная безопасность</t>
  </si>
  <si>
    <t>Изготовление дубликата ключа от повалов подъезд №2,4</t>
  </si>
  <si>
    <t xml:space="preserve">Регулировка освещения дюралайта </t>
  </si>
  <si>
    <t>Очистка детской площадки от травы</t>
  </si>
  <si>
    <t>Замена дюралайта подъезд №1,2,3,4</t>
  </si>
  <si>
    <t>Гермитизация балконной плиты Квартира №77</t>
  </si>
  <si>
    <t xml:space="preserve">Демонтаж летнего водопровода </t>
  </si>
  <si>
    <t>Итого за октябрь</t>
  </si>
  <si>
    <t>Замена прожектора торец дома подъезд №4</t>
  </si>
  <si>
    <t>Замена лампочек в подвале №3,4</t>
  </si>
  <si>
    <t>Итого за ноябрь</t>
  </si>
  <si>
    <t>Ремонт подъездной двери подъезд №3</t>
  </si>
  <si>
    <t>Уборка чердаков и подвалов от мусора</t>
  </si>
  <si>
    <t>Демонтаж внутреннего замка двери в подвал №2</t>
  </si>
  <si>
    <t>Удаление бетона над подъездной дверью. Запенивание швов вокруг двери подъезд №4</t>
  </si>
  <si>
    <t>Ремонт подъездной двери. Ремонт водосточных труб у подъездных козырьков подъезд №1,2,4</t>
  </si>
  <si>
    <t>Частичный ремонт кровли. Ремонт водосточных труб, подъездных козырьков 1,3,4</t>
  </si>
  <si>
    <t>Ремонт подъездных кровель тамбуров</t>
  </si>
  <si>
    <t>Покраска тамбуров, ремонт крылец подъезд №1,2,3,4</t>
  </si>
  <si>
    <t>Ремонт тамбурных дверей, установка замков подвал №2,3</t>
  </si>
  <si>
    <t>Ревизия и чистка теплообменника</t>
  </si>
  <si>
    <t>Демонтаж и промывка приборов ПРЭМ, чистка фильтов, монтаж ПРЭМ</t>
  </si>
  <si>
    <t>Монтаж трубы для воздухоотвода с отопления</t>
  </si>
  <si>
    <t>Автовышка 2 часа за октябрь замена прожектора</t>
  </si>
  <si>
    <t>Приобретение лестницы, передача старшему по дому</t>
  </si>
  <si>
    <t>Демонтаж забора в подвал</t>
  </si>
  <si>
    <t>Итого за декабрь</t>
  </si>
  <si>
    <t>Замена светильника подъезд №2</t>
  </si>
  <si>
    <t>Монтаж кабеля на дренажном насосе в подвале</t>
  </si>
  <si>
    <t>Замена прожектора подъезд №1</t>
  </si>
  <si>
    <t>Замена петли на двери ПВХ подъезд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</si>
</sst>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1" xfId="0" applyBorder="1" applyAlignment="1">
      <alignment horizontal="left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2" fontId="1" fillId="0" borderId="1" xfId="0" applyNumberFormat="1" applyFont="1" applyBorder="1" applyAlignment="1">
      <alignment wrapText="1"/>
    </xf>
    <xf numFmtId="0" fontId="0" fillId="2" borderId="0" xfId="0" applyFill="1"/>
    <xf numFmtId="0" fontId="0" fillId="2" borderId="1" xfId="0" applyFill="1" applyBorder="1" applyAlignment="1">
      <alignment wrapText="1"/>
    </xf>
    <xf numFmtId="0" fontId="0" fillId="0" borderId="3" xfId="0" applyBorder="1" applyAlignment="1">
      <alignment horizontal="center"/>
    </xf>
    <xf numFmtId="0" fontId="1" fillId="0" borderId="4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0" xfId="0" applyFont="1"/>
    <xf numFmtId="0" fontId="8" fillId="0" borderId="8" xfId="0" applyFont="1" applyBorder="1"/>
    <xf numFmtId="0" fontId="11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0" fillId="2" borderId="6" xfId="0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opLeftCell="A41" workbookViewId="0">
      <selection activeCell="B54" sqref="B54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2" t="s">
        <v>55</v>
      </c>
      <c r="C1" s="62"/>
      <c r="D1" s="62"/>
      <c r="E1" s="6"/>
      <c r="F1" s="6"/>
      <c r="G1" s="6"/>
      <c r="H1" s="6"/>
    </row>
    <row r="2" spans="1:8" ht="15.95" customHeight="1" x14ac:dyDescent="0.25">
      <c r="A2" s="1"/>
      <c r="B2" s="2" t="s">
        <v>47</v>
      </c>
      <c r="C2" s="30"/>
      <c r="D2" s="30"/>
      <c r="E2" s="1"/>
      <c r="F2" s="1"/>
      <c r="G2" s="1"/>
      <c r="H2" s="1"/>
    </row>
    <row r="3" spans="1:8" ht="15.95" customHeight="1" x14ac:dyDescent="0.25">
      <c r="A3" s="1"/>
      <c r="B3" s="62" t="s">
        <v>4</v>
      </c>
      <c r="C3" s="62"/>
      <c r="D3" s="62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1"/>
      <c r="B5" s="52" t="s">
        <v>2</v>
      </c>
      <c r="C5" s="53"/>
      <c r="D5" s="53"/>
      <c r="E5" s="1"/>
      <c r="F5" s="1"/>
      <c r="G5" s="1"/>
      <c r="H5" s="1"/>
    </row>
    <row r="6" spans="1:8" ht="27" customHeight="1" x14ac:dyDescent="0.25">
      <c r="A6" s="54">
        <v>1</v>
      </c>
      <c r="B6" s="51" t="s">
        <v>48</v>
      </c>
      <c r="C6" s="51">
        <v>1223.92</v>
      </c>
      <c r="D6" s="52"/>
      <c r="E6" s="1"/>
      <c r="F6" s="1"/>
    </row>
    <row r="7" spans="1:8" ht="60" x14ac:dyDescent="0.25">
      <c r="A7" s="51">
        <v>2</v>
      </c>
      <c r="B7" s="51" t="s">
        <v>52</v>
      </c>
      <c r="C7" s="51">
        <v>935</v>
      </c>
      <c r="D7" s="52"/>
      <c r="E7" s="1"/>
      <c r="F7" s="1"/>
    </row>
    <row r="8" spans="1:8" x14ac:dyDescent="0.25">
      <c r="A8" s="51"/>
      <c r="B8" s="52" t="s">
        <v>53</v>
      </c>
      <c r="C8" s="52">
        <f>SUM(C6:C7)</f>
        <v>2158.92</v>
      </c>
      <c r="D8" s="52">
        <f>C8</f>
        <v>2158.92</v>
      </c>
      <c r="E8" s="1"/>
      <c r="F8" s="1"/>
    </row>
    <row r="9" spans="1:8" x14ac:dyDescent="0.25">
      <c r="A9" s="51"/>
      <c r="B9" s="52" t="s">
        <v>5</v>
      </c>
      <c r="C9" s="53"/>
      <c r="D9" s="53"/>
      <c r="E9" s="1"/>
      <c r="F9" s="1"/>
    </row>
    <row r="10" spans="1:8" ht="30" x14ac:dyDescent="0.25">
      <c r="A10" s="54">
        <v>1</v>
      </c>
      <c r="B10" s="51" t="s">
        <v>48</v>
      </c>
      <c r="C10" s="51">
        <v>1223.92</v>
      </c>
      <c r="D10" s="52"/>
      <c r="E10" s="1"/>
      <c r="F10" s="1"/>
    </row>
    <row r="11" spans="1:8" ht="60" x14ac:dyDescent="0.25">
      <c r="A11" s="51">
        <v>2</v>
      </c>
      <c r="B11" s="51" t="s">
        <v>52</v>
      </c>
      <c r="C11" s="51">
        <v>935</v>
      </c>
      <c r="D11" s="52"/>
      <c r="E11" s="1"/>
      <c r="F11" s="1"/>
    </row>
    <row r="12" spans="1:8" ht="30" x14ac:dyDescent="0.25">
      <c r="A12" s="51">
        <v>3</v>
      </c>
      <c r="B12" s="51" t="s">
        <v>60</v>
      </c>
      <c r="C12" s="51">
        <v>1263.9000000000001</v>
      </c>
      <c r="D12" s="52"/>
      <c r="E12" s="1"/>
      <c r="F12" s="1"/>
    </row>
    <row r="13" spans="1:8" x14ac:dyDescent="0.25">
      <c r="A13" s="55"/>
      <c r="B13" s="52" t="s">
        <v>61</v>
      </c>
      <c r="C13" s="52">
        <f>SUM(C10:C12)</f>
        <v>3422.82</v>
      </c>
      <c r="D13" s="52">
        <f>C13+D8</f>
        <v>5581.74</v>
      </c>
      <c r="E13" s="1"/>
      <c r="F13" s="1"/>
    </row>
    <row r="14" spans="1:8" x14ac:dyDescent="0.25">
      <c r="A14" s="51"/>
      <c r="B14" s="52" t="s">
        <v>3</v>
      </c>
      <c r="C14" s="53"/>
      <c r="D14" s="53"/>
      <c r="E14" s="1"/>
      <c r="F14" s="1"/>
    </row>
    <row r="15" spans="1:8" s="5" customFormat="1" ht="30" x14ac:dyDescent="0.25">
      <c r="A15" s="54">
        <v>1</v>
      </c>
      <c r="B15" s="51" t="s">
        <v>48</v>
      </c>
      <c r="C15" s="51">
        <v>1223.92</v>
      </c>
      <c r="D15" s="52"/>
      <c r="E15" s="4"/>
      <c r="F15" s="4"/>
    </row>
    <row r="16" spans="1:8" s="5" customFormat="1" ht="60" x14ac:dyDescent="0.25">
      <c r="A16" s="51">
        <v>2</v>
      </c>
      <c r="B16" s="51" t="s">
        <v>52</v>
      </c>
      <c r="C16" s="51">
        <v>935</v>
      </c>
      <c r="D16" s="52"/>
      <c r="E16" s="4"/>
      <c r="F16" s="4"/>
    </row>
    <row r="17" spans="1:6" s="5" customFormat="1" x14ac:dyDescent="0.25">
      <c r="A17" s="55"/>
      <c r="B17" s="52" t="s">
        <v>66</v>
      </c>
      <c r="C17" s="52">
        <f>SUM(C15:C16)</f>
        <v>2158.92</v>
      </c>
      <c r="D17" s="52">
        <f>C17+D13</f>
        <v>7740.66</v>
      </c>
      <c r="E17" s="4"/>
      <c r="F17" s="4"/>
    </row>
    <row r="18" spans="1:6" s="5" customFormat="1" x14ac:dyDescent="0.25">
      <c r="A18" s="51"/>
      <c r="B18" s="52" t="s">
        <v>7</v>
      </c>
      <c r="C18" s="53"/>
      <c r="D18" s="53"/>
      <c r="E18" s="4"/>
      <c r="F18" s="4"/>
    </row>
    <row r="19" spans="1:6" s="5" customFormat="1" ht="30" x14ac:dyDescent="0.25">
      <c r="A19" s="54">
        <v>1</v>
      </c>
      <c r="B19" s="51" t="s">
        <v>48</v>
      </c>
      <c r="C19" s="51">
        <v>1223.92</v>
      </c>
      <c r="D19" s="52"/>
      <c r="E19" s="4"/>
      <c r="F19" s="4"/>
    </row>
    <row r="20" spans="1:6" s="5" customFormat="1" ht="60" x14ac:dyDescent="0.25">
      <c r="A20" s="51">
        <v>2</v>
      </c>
      <c r="B20" s="51" t="s">
        <v>52</v>
      </c>
      <c r="C20" s="51">
        <v>935</v>
      </c>
      <c r="D20" s="52"/>
      <c r="E20" s="4"/>
      <c r="F20" s="4"/>
    </row>
    <row r="21" spans="1:6" x14ac:dyDescent="0.25">
      <c r="A21" s="55"/>
      <c r="B21" s="52" t="s">
        <v>73</v>
      </c>
      <c r="C21" s="52">
        <f>SUM(C19:C20)</f>
        <v>2158.92</v>
      </c>
      <c r="D21" s="52">
        <f>C21+D17</f>
        <v>9899.58</v>
      </c>
      <c r="E21" s="1"/>
      <c r="F21" s="1"/>
    </row>
    <row r="22" spans="1:6" x14ac:dyDescent="0.25">
      <c r="A22" s="51"/>
      <c r="B22" s="52" t="s">
        <v>8</v>
      </c>
      <c r="C22" s="53"/>
      <c r="D22" s="53"/>
      <c r="E22" s="1"/>
      <c r="F22" s="1"/>
    </row>
    <row r="23" spans="1:6" ht="30" x14ac:dyDescent="0.25">
      <c r="A23" s="54">
        <v>1</v>
      </c>
      <c r="B23" s="51" t="s">
        <v>48</v>
      </c>
      <c r="C23" s="51">
        <v>1223.92</v>
      </c>
      <c r="D23" s="52"/>
      <c r="E23" s="1"/>
      <c r="F23" s="1"/>
    </row>
    <row r="24" spans="1:6" ht="60" x14ac:dyDescent="0.25">
      <c r="A24" s="51">
        <v>2</v>
      </c>
      <c r="B24" s="51" t="s">
        <v>52</v>
      </c>
      <c r="C24" s="51">
        <v>935</v>
      </c>
      <c r="D24" s="52"/>
      <c r="E24" s="1"/>
      <c r="F24" s="1"/>
    </row>
    <row r="25" spans="1:6" x14ac:dyDescent="0.25">
      <c r="A25" s="51">
        <v>3</v>
      </c>
      <c r="B25" s="51" t="s">
        <v>79</v>
      </c>
      <c r="C25" s="51">
        <v>918</v>
      </c>
      <c r="D25" s="52"/>
      <c r="E25" s="1"/>
      <c r="F25" s="1"/>
    </row>
    <row r="26" spans="1:6" s="5" customFormat="1" ht="30" x14ac:dyDescent="0.25">
      <c r="A26" s="51">
        <v>4</v>
      </c>
      <c r="B26" s="51" t="s">
        <v>80</v>
      </c>
      <c r="C26" s="51">
        <v>4303.5</v>
      </c>
      <c r="D26" s="52"/>
      <c r="E26" s="4"/>
      <c r="F26" s="4"/>
    </row>
    <row r="27" spans="1:6" s="5" customFormat="1" x14ac:dyDescent="0.25">
      <c r="A27" s="51"/>
      <c r="B27" s="52" t="s">
        <v>81</v>
      </c>
      <c r="C27" s="52">
        <f>SUM(C23:C26)</f>
        <v>7380.42</v>
      </c>
      <c r="D27" s="52">
        <f>C27+D21</f>
        <v>17280</v>
      </c>
      <c r="E27" s="4"/>
      <c r="F27" s="4"/>
    </row>
    <row r="28" spans="1:6" x14ac:dyDescent="0.25">
      <c r="A28" s="51"/>
      <c r="B28" s="52" t="s">
        <v>9</v>
      </c>
      <c r="C28" s="53"/>
      <c r="D28" s="53"/>
      <c r="E28" s="1"/>
      <c r="F28" s="1"/>
    </row>
    <row r="29" spans="1:6" ht="30" x14ac:dyDescent="0.25">
      <c r="A29" s="54">
        <v>1</v>
      </c>
      <c r="B29" s="51" t="s">
        <v>48</v>
      </c>
      <c r="C29" s="51">
        <v>1223.92</v>
      </c>
      <c r="D29" s="52"/>
      <c r="E29" s="1"/>
      <c r="F29" s="1"/>
    </row>
    <row r="30" spans="1:6" ht="60" x14ac:dyDescent="0.25">
      <c r="A30" s="51">
        <v>2</v>
      </c>
      <c r="B30" s="51" t="s">
        <v>52</v>
      </c>
      <c r="C30" s="51">
        <v>935</v>
      </c>
      <c r="D30" s="52"/>
      <c r="E30" s="1"/>
      <c r="F30" s="1"/>
    </row>
    <row r="31" spans="1:6" x14ac:dyDescent="0.25">
      <c r="A31" s="51"/>
      <c r="B31" s="52" t="s">
        <v>93</v>
      </c>
      <c r="C31" s="52">
        <f>SUM(C29:C30)</f>
        <v>2158.92</v>
      </c>
      <c r="D31" s="52">
        <f>C31+D27</f>
        <v>19438.919999999998</v>
      </c>
      <c r="E31" s="1"/>
      <c r="F31" s="1"/>
    </row>
    <row r="32" spans="1:6" x14ac:dyDescent="0.25">
      <c r="A32" s="51"/>
      <c r="B32" s="52" t="s">
        <v>10</v>
      </c>
      <c r="C32" s="53"/>
      <c r="D32" s="53"/>
      <c r="E32" s="1"/>
      <c r="F32" s="1"/>
    </row>
    <row r="33" spans="1:6" ht="30" x14ac:dyDescent="0.25">
      <c r="A33" s="54">
        <v>1</v>
      </c>
      <c r="B33" s="51" t="s">
        <v>48</v>
      </c>
      <c r="C33" s="51">
        <v>1223.92</v>
      </c>
      <c r="D33" s="52"/>
      <c r="E33" s="1"/>
      <c r="F33" s="1"/>
    </row>
    <row r="34" spans="1:6" ht="60" x14ac:dyDescent="0.25">
      <c r="A34" s="51">
        <v>2</v>
      </c>
      <c r="B34" s="51" t="s">
        <v>52</v>
      </c>
      <c r="C34" s="51">
        <v>935</v>
      </c>
      <c r="D34" s="52"/>
      <c r="E34" s="1"/>
      <c r="F34" s="1"/>
    </row>
    <row r="35" spans="1:6" x14ac:dyDescent="0.25">
      <c r="A35" s="51"/>
      <c r="B35" s="52" t="s">
        <v>96</v>
      </c>
      <c r="C35" s="52">
        <f>SUM(C33:C34)</f>
        <v>2158.92</v>
      </c>
      <c r="D35" s="52">
        <f>C35+D31</f>
        <v>21597.839999999997</v>
      </c>
      <c r="E35" s="1"/>
      <c r="F35" s="1"/>
    </row>
    <row r="36" spans="1:6" x14ac:dyDescent="0.25">
      <c r="A36" s="51"/>
      <c r="B36" s="52" t="s">
        <v>11</v>
      </c>
      <c r="C36" s="53"/>
      <c r="D36" s="53"/>
      <c r="E36" s="1"/>
      <c r="F36" s="1"/>
    </row>
    <row r="37" spans="1:6" ht="30" x14ac:dyDescent="0.25">
      <c r="A37" s="54">
        <v>1</v>
      </c>
      <c r="B37" s="51" t="s">
        <v>48</v>
      </c>
      <c r="C37" s="51">
        <v>1223.92</v>
      </c>
      <c r="D37" s="52"/>
      <c r="E37" s="1"/>
      <c r="F37" s="1"/>
    </row>
    <row r="38" spans="1:6" ht="60" x14ac:dyDescent="0.25">
      <c r="A38" s="51">
        <v>2</v>
      </c>
      <c r="B38" s="51" t="s">
        <v>52</v>
      </c>
      <c r="C38" s="51">
        <v>935</v>
      </c>
      <c r="D38" s="52"/>
      <c r="E38" s="1"/>
      <c r="F38" s="1"/>
    </row>
    <row r="39" spans="1:6" x14ac:dyDescent="0.25">
      <c r="A39" s="51"/>
      <c r="B39" s="52" t="s">
        <v>100</v>
      </c>
      <c r="C39" s="52">
        <f>SUM(C37:C38)</f>
        <v>2158.92</v>
      </c>
      <c r="D39" s="52">
        <f>C39+D35</f>
        <v>23756.759999999995</v>
      </c>
      <c r="E39" s="1"/>
      <c r="F39" s="1"/>
    </row>
    <row r="40" spans="1:6" x14ac:dyDescent="0.25">
      <c r="A40" s="51"/>
      <c r="B40" s="52" t="s">
        <v>12</v>
      </c>
      <c r="C40" s="53"/>
      <c r="D40" s="53"/>
      <c r="E40" s="1"/>
      <c r="F40" s="1"/>
    </row>
    <row r="41" spans="1:6" ht="30" x14ac:dyDescent="0.25">
      <c r="A41" s="54">
        <v>1</v>
      </c>
      <c r="B41" s="51" t="s">
        <v>48</v>
      </c>
      <c r="C41" s="51">
        <v>1223.92</v>
      </c>
      <c r="D41" s="52"/>
      <c r="E41" s="1"/>
      <c r="F41" s="1"/>
    </row>
    <row r="42" spans="1:6" ht="60" x14ac:dyDescent="0.25">
      <c r="A42" s="51">
        <v>2</v>
      </c>
      <c r="B42" s="51" t="s">
        <v>52</v>
      </c>
      <c r="C42" s="51">
        <v>935</v>
      </c>
      <c r="D42" s="52"/>
      <c r="E42" s="1"/>
      <c r="F42" s="1"/>
    </row>
    <row r="43" spans="1:6" x14ac:dyDescent="0.25">
      <c r="A43" s="51"/>
      <c r="B43" s="52" t="s">
        <v>108</v>
      </c>
      <c r="C43" s="52">
        <f>SUM(C41:C42)</f>
        <v>2158.92</v>
      </c>
      <c r="D43" s="52">
        <f>C43+D39</f>
        <v>25915.679999999993</v>
      </c>
      <c r="E43" s="1"/>
      <c r="F43" s="1"/>
    </row>
    <row r="44" spans="1:6" x14ac:dyDescent="0.25">
      <c r="A44" s="51"/>
      <c r="B44" s="52" t="s">
        <v>13</v>
      </c>
      <c r="C44" s="53"/>
      <c r="D44" s="53"/>
      <c r="E44" s="1"/>
      <c r="F44" s="1"/>
    </row>
    <row r="45" spans="1:6" ht="30" x14ac:dyDescent="0.25">
      <c r="A45" s="54">
        <v>1</v>
      </c>
      <c r="B45" s="51" t="s">
        <v>48</v>
      </c>
      <c r="C45" s="51">
        <v>1223.92</v>
      </c>
      <c r="D45" s="52"/>
      <c r="E45" s="1"/>
      <c r="F45" s="1"/>
    </row>
    <row r="46" spans="1:6" ht="60" x14ac:dyDescent="0.25">
      <c r="A46" s="51">
        <v>2</v>
      </c>
      <c r="B46" s="51" t="s">
        <v>52</v>
      </c>
      <c r="C46" s="51">
        <v>935</v>
      </c>
      <c r="D46" s="52"/>
      <c r="E46" s="1"/>
      <c r="F46" s="1"/>
    </row>
    <row r="47" spans="1:6" x14ac:dyDescent="0.25">
      <c r="A47" s="51">
        <v>3</v>
      </c>
      <c r="B47" s="51" t="s">
        <v>116</v>
      </c>
      <c r="C47" s="51">
        <v>1380</v>
      </c>
      <c r="D47" s="53"/>
      <c r="E47" s="1"/>
      <c r="F47" s="1"/>
    </row>
    <row r="48" spans="1:6" x14ac:dyDescent="0.25">
      <c r="A48" s="54"/>
      <c r="B48" s="52" t="s">
        <v>117</v>
      </c>
      <c r="C48" s="52">
        <f>SUM(C45:C47)</f>
        <v>3538.92</v>
      </c>
      <c r="D48" s="52">
        <f>C48+D43</f>
        <v>29454.599999999991</v>
      </c>
      <c r="E48" s="1"/>
      <c r="F48" s="1"/>
    </row>
    <row r="49" spans="1:6" x14ac:dyDescent="0.25">
      <c r="A49" s="51"/>
      <c r="B49" s="52" t="s">
        <v>14</v>
      </c>
      <c r="C49" s="53"/>
      <c r="D49" s="53"/>
      <c r="E49" s="1"/>
      <c r="F49" s="1"/>
    </row>
    <row r="50" spans="1:6" ht="30" x14ac:dyDescent="0.25">
      <c r="A50" s="54">
        <v>1</v>
      </c>
      <c r="B50" s="51" t="s">
        <v>48</v>
      </c>
      <c r="C50" s="51">
        <v>1223.92</v>
      </c>
      <c r="D50" s="52"/>
      <c r="E50" s="1"/>
      <c r="F50" s="1"/>
    </row>
    <row r="51" spans="1:6" ht="60" x14ac:dyDescent="0.25">
      <c r="A51" s="51">
        <v>2</v>
      </c>
      <c r="B51" s="51" t="s">
        <v>52</v>
      </c>
      <c r="C51" s="51">
        <v>935</v>
      </c>
      <c r="D51" s="52"/>
      <c r="E51" s="1"/>
      <c r="F51" s="1"/>
    </row>
    <row r="52" spans="1:6" x14ac:dyDescent="0.25">
      <c r="A52" s="54"/>
      <c r="B52" s="52" t="s">
        <v>120</v>
      </c>
      <c r="C52" s="52">
        <f>SUM(C50:C51)</f>
        <v>2158.92</v>
      </c>
      <c r="D52" s="52">
        <f>C52+D48</f>
        <v>31613.51999999999</v>
      </c>
      <c r="E52" s="1"/>
      <c r="F52" s="1"/>
    </row>
    <row r="53" spans="1:6" x14ac:dyDescent="0.25">
      <c r="A53" s="51"/>
      <c r="B53" s="52" t="s">
        <v>15</v>
      </c>
      <c r="C53" s="53"/>
      <c r="D53" s="53"/>
      <c r="E53" s="1"/>
      <c r="F53" s="1"/>
    </row>
    <row r="54" spans="1:6" ht="30" x14ac:dyDescent="0.25">
      <c r="A54" s="54">
        <v>1</v>
      </c>
      <c r="B54" s="51" t="s">
        <v>48</v>
      </c>
      <c r="C54" s="51">
        <v>1223.92</v>
      </c>
      <c r="D54" s="52"/>
      <c r="E54" s="1"/>
      <c r="F54" s="1"/>
    </row>
    <row r="55" spans="1:6" ht="60" x14ac:dyDescent="0.25">
      <c r="A55" s="51">
        <v>2</v>
      </c>
      <c r="B55" s="51" t="s">
        <v>52</v>
      </c>
      <c r="C55" s="51">
        <v>935</v>
      </c>
      <c r="D55" s="52"/>
      <c r="E55" s="1"/>
      <c r="F55" s="1"/>
    </row>
    <row r="56" spans="1:6" x14ac:dyDescent="0.25">
      <c r="A56" s="54"/>
      <c r="B56" s="52" t="s">
        <v>136</v>
      </c>
      <c r="C56" s="52">
        <f>SUM(C54:C55)</f>
        <v>2158.92</v>
      </c>
      <c r="D56" s="52">
        <f>C56+D52</f>
        <v>33772.439999999988</v>
      </c>
      <c r="E56" s="1"/>
      <c r="F56" s="1"/>
    </row>
    <row r="57" spans="1:6" x14ac:dyDescent="0.25">
      <c r="A57" s="51"/>
      <c r="B57" s="51"/>
      <c r="C57" s="51"/>
      <c r="D57" s="52"/>
      <c r="E57" s="1"/>
      <c r="F57" s="1"/>
    </row>
    <row r="58" spans="1:6" x14ac:dyDescent="0.25">
      <c r="A58" s="11"/>
      <c r="B58" s="3"/>
      <c r="C58" s="3"/>
      <c r="D58" s="46"/>
      <c r="E58" s="1"/>
      <c r="F58" s="1"/>
    </row>
    <row r="59" spans="1:6" x14ac:dyDescent="0.25">
      <c r="A59" s="54"/>
      <c r="B59" s="51"/>
      <c r="C59" s="51"/>
      <c r="D59" s="52"/>
      <c r="E59" s="1"/>
      <c r="F59" s="1"/>
    </row>
    <row r="60" spans="1:6" x14ac:dyDescent="0.25">
      <c r="A60" s="51"/>
      <c r="B60" s="51"/>
      <c r="C60" s="51"/>
      <c r="D60" s="52"/>
      <c r="E60" s="1"/>
      <c r="F60" s="1"/>
    </row>
    <row r="61" spans="1:6" x14ac:dyDescent="0.25">
      <c r="A61" s="11"/>
      <c r="B61" s="11"/>
      <c r="C61" s="11"/>
      <c r="D61" s="3"/>
      <c r="E61" s="1"/>
      <c r="F61" s="1"/>
    </row>
    <row r="62" spans="1:6" x14ac:dyDescent="0.25">
      <c r="A62" s="11"/>
      <c r="B62" s="11"/>
      <c r="C62" s="11"/>
      <c r="D62" s="3"/>
      <c r="E62" s="1"/>
      <c r="F62" s="1"/>
    </row>
    <row r="63" spans="1:6" x14ac:dyDescent="0.25">
      <c r="A63" s="11"/>
      <c r="B63" s="3"/>
      <c r="C63" s="3"/>
      <c r="D63" s="46"/>
      <c r="E63" s="1"/>
      <c r="F63" s="1"/>
    </row>
    <row r="64" spans="1:6" x14ac:dyDescent="0.25">
      <c r="A64" s="51"/>
      <c r="B64" s="52"/>
      <c r="C64" s="53"/>
      <c r="D64" s="53"/>
      <c r="E64" s="1"/>
      <c r="F64" s="1"/>
    </row>
    <row r="65" spans="1:6" x14ac:dyDescent="0.25">
      <c r="A65" s="54"/>
      <c r="B65" s="51"/>
      <c r="C65" s="51"/>
      <c r="D65" s="52"/>
      <c r="E65" s="1"/>
      <c r="F65" s="1"/>
    </row>
    <row r="66" spans="1:6" x14ac:dyDescent="0.25">
      <c r="A66" s="51"/>
      <c r="B66" s="51"/>
      <c r="C66" s="51"/>
      <c r="D66" s="52"/>
      <c r="E66" s="1"/>
      <c r="F66" s="1"/>
    </row>
    <row r="67" spans="1:6" x14ac:dyDescent="0.25">
      <c r="A67" s="11"/>
      <c r="B67" s="51"/>
      <c r="C67" s="11"/>
      <c r="D67" s="46"/>
      <c r="E67" s="1"/>
      <c r="F67" s="1"/>
    </row>
    <row r="68" spans="1:6" x14ac:dyDescent="0.25">
      <c r="A68" s="11"/>
      <c r="B68" s="11"/>
      <c r="C68" s="11"/>
      <c r="D68" s="46"/>
      <c r="E68" s="1"/>
      <c r="F68" s="1"/>
    </row>
    <row r="69" spans="1:6" x14ac:dyDescent="0.25">
      <c r="A69" s="11"/>
      <c r="B69" s="11"/>
      <c r="C69" s="11"/>
      <c r="D69" s="3"/>
      <c r="E69" s="1"/>
      <c r="F69" s="1"/>
    </row>
    <row r="70" spans="1:6" x14ac:dyDescent="0.25">
      <c r="A70" s="11"/>
      <c r="B70" s="3"/>
      <c r="C70" s="3"/>
      <c r="D70" s="46"/>
      <c r="E70" s="1"/>
      <c r="F70" s="1"/>
    </row>
    <row r="71" spans="1:6" x14ac:dyDescent="0.25">
      <c r="A71" s="11"/>
      <c r="B71" s="3"/>
      <c r="C71" s="11"/>
      <c r="D71" s="3"/>
      <c r="E71" s="1"/>
      <c r="F71" s="1"/>
    </row>
    <row r="72" spans="1:6" x14ac:dyDescent="0.25">
      <c r="A72" s="11"/>
      <c r="B72" s="3"/>
      <c r="C72" s="11"/>
      <c r="D72" s="3"/>
      <c r="E72" s="1"/>
      <c r="F72" s="1"/>
    </row>
    <row r="73" spans="1:6" x14ac:dyDescent="0.25">
      <c r="A73" s="11"/>
      <c r="B73" s="11"/>
      <c r="C73" s="11"/>
      <c r="D73" s="46"/>
      <c r="E73" s="1"/>
      <c r="F73" s="1"/>
    </row>
    <row r="74" spans="1:6" x14ac:dyDescent="0.25">
      <c r="A74" s="11"/>
      <c r="B74" s="37"/>
      <c r="C74" s="11"/>
      <c r="D74" s="11"/>
      <c r="E74" s="1"/>
      <c r="F7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8"/>
  <sheetViews>
    <sheetView topLeftCell="A49" workbookViewId="0">
      <selection activeCell="D75" sqref="D75"/>
    </sheetView>
  </sheetViews>
  <sheetFormatPr defaultRowHeight="15" x14ac:dyDescent="0.25"/>
  <cols>
    <col min="1" max="1" width="4.28515625" customWidth="1"/>
    <col min="2" max="2" width="47.28515625" customWidth="1"/>
    <col min="3" max="3" width="11.140625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62" t="s">
        <v>56</v>
      </c>
      <c r="C1" s="62"/>
      <c r="D1" s="62"/>
      <c r="E1" s="6"/>
      <c r="F1" s="6"/>
      <c r="G1" s="6"/>
    </row>
    <row r="2" spans="1:15" ht="15.95" customHeight="1" x14ac:dyDescent="0.25">
      <c r="A2" s="1"/>
      <c r="B2" s="2" t="s">
        <v>47</v>
      </c>
      <c r="C2" s="30"/>
      <c r="D2" s="30"/>
      <c r="E2" s="1"/>
      <c r="F2" s="1"/>
      <c r="G2" s="1"/>
    </row>
    <row r="3" spans="1:15" ht="15.95" customHeight="1" x14ac:dyDescent="0.25">
      <c r="A3" s="1"/>
      <c r="B3" s="62" t="s">
        <v>6</v>
      </c>
      <c r="C3" s="62"/>
      <c r="D3" s="62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53"/>
      <c r="B5" s="52" t="s">
        <v>2</v>
      </c>
      <c r="C5" s="53"/>
      <c r="D5" s="53"/>
      <c r="E5" s="1"/>
      <c r="F5" s="1"/>
      <c r="G5" s="1"/>
    </row>
    <row r="6" spans="1:15" x14ac:dyDescent="0.25">
      <c r="A6" s="53">
        <v>1</v>
      </c>
      <c r="B6" s="51" t="s">
        <v>49</v>
      </c>
      <c r="C6" s="51">
        <v>6804</v>
      </c>
      <c r="D6" s="56"/>
      <c r="E6" s="1"/>
      <c r="F6" s="1"/>
      <c r="G6" s="1"/>
    </row>
    <row r="7" spans="1:15" s="1" customFormat="1" ht="30" x14ac:dyDescent="0.25">
      <c r="A7" s="57">
        <v>2</v>
      </c>
      <c r="B7" s="51" t="s">
        <v>50</v>
      </c>
      <c r="C7" s="57">
        <v>4725</v>
      </c>
      <c r="D7" s="51"/>
      <c r="H7"/>
      <c r="I7"/>
      <c r="J7"/>
      <c r="K7"/>
      <c r="L7"/>
      <c r="M7"/>
      <c r="N7"/>
      <c r="O7"/>
    </row>
    <row r="8" spans="1:15" s="4" customFormat="1" x14ac:dyDescent="0.25">
      <c r="A8" s="51"/>
      <c r="B8" s="52" t="s">
        <v>53</v>
      </c>
      <c r="C8" s="52">
        <f>SUM(C6:C7)</f>
        <v>11529</v>
      </c>
      <c r="D8" s="52">
        <f>C8</f>
        <v>11529</v>
      </c>
      <c r="F8" s="1"/>
      <c r="H8"/>
      <c r="I8"/>
      <c r="J8"/>
      <c r="K8"/>
      <c r="L8"/>
      <c r="M8"/>
      <c r="N8"/>
      <c r="O8"/>
    </row>
    <row r="9" spans="1:15" s="4" customFormat="1" x14ac:dyDescent="0.25">
      <c r="A9" s="53"/>
      <c r="B9" s="52" t="s">
        <v>5</v>
      </c>
      <c r="C9" s="53"/>
      <c r="D9" s="53"/>
      <c r="H9"/>
      <c r="I9"/>
      <c r="J9"/>
      <c r="K9"/>
      <c r="L9"/>
      <c r="M9"/>
      <c r="N9"/>
      <c r="O9"/>
    </row>
    <row r="10" spans="1:15" s="4" customFormat="1" x14ac:dyDescent="0.25">
      <c r="A10" s="53">
        <v>1</v>
      </c>
      <c r="B10" s="51" t="s">
        <v>49</v>
      </c>
      <c r="C10" s="51">
        <v>6804</v>
      </c>
      <c r="D10" s="56"/>
      <c r="H10"/>
      <c r="I10"/>
      <c r="J10"/>
      <c r="K10"/>
      <c r="L10"/>
      <c r="M10"/>
      <c r="N10"/>
      <c r="O10"/>
    </row>
    <row r="11" spans="1:15" s="4" customFormat="1" ht="30" x14ac:dyDescent="0.25">
      <c r="A11" s="57">
        <v>2</v>
      </c>
      <c r="B11" s="51" t="s">
        <v>50</v>
      </c>
      <c r="C11" s="57">
        <v>4725</v>
      </c>
      <c r="D11" s="51"/>
      <c r="H11"/>
      <c r="I11"/>
      <c r="J11"/>
      <c r="K11"/>
      <c r="L11"/>
      <c r="M11"/>
      <c r="N11"/>
      <c r="O11"/>
    </row>
    <row r="12" spans="1:15" s="4" customFormat="1" x14ac:dyDescent="0.25">
      <c r="A12" s="51">
        <v>3</v>
      </c>
      <c r="B12" s="51" t="s">
        <v>62</v>
      </c>
      <c r="C12" s="51">
        <v>2754</v>
      </c>
      <c r="D12" s="52"/>
      <c r="H12"/>
      <c r="I12"/>
      <c r="J12"/>
      <c r="K12"/>
      <c r="L12"/>
      <c r="M12"/>
      <c r="N12"/>
      <c r="O12"/>
    </row>
    <row r="13" spans="1:15" s="4" customFormat="1" x14ac:dyDescent="0.25">
      <c r="A13" s="53"/>
      <c r="B13" s="52" t="s">
        <v>61</v>
      </c>
      <c r="C13" s="52">
        <f>SUM(C10:C12)</f>
        <v>14283</v>
      </c>
      <c r="D13" s="52">
        <f>C13+D8</f>
        <v>25812</v>
      </c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53"/>
      <c r="B14" s="52" t="s">
        <v>3</v>
      </c>
      <c r="C14" s="53"/>
      <c r="D14" s="53"/>
      <c r="H14"/>
      <c r="I14"/>
      <c r="J14"/>
      <c r="K14"/>
      <c r="L14"/>
      <c r="M14"/>
      <c r="N14"/>
      <c r="O14"/>
    </row>
    <row r="15" spans="1:15" s="1" customFormat="1" x14ac:dyDescent="0.25">
      <c r="A15" s="53">
        <v>1</v>
      </c>
      <c r="B15" s="51" t="s">
        <v>49</v>
      </c>
      <c r="C15" s="51">
        <v>6804</v>
      </c>
      <c r="D15" s="56"/>
      <c r="H15"/>
      <c r="I15"/>
      <c r="J15"/>
      <c r="K15"/>
      <c r="L15"/>
      <c r="M15"/>
      <c r="N15"/>
      <c r="O15"/>
    </row>
    <row r="16" spans="1:15" s="1" customFormat="1" ht="15" customHeight="1" x14ac:dyDescent="0.25">
      <c r="A16" s="57">
        <v>2</v>
      </c>
      <c r="B16" s="51" t="s">
        <v>50</v>
      </c>
      <c r="C16" s="57">
        <v>4725</v>
      </c>
      <c r="D16" s="51"/>
      <c r="H16"/>
      <c r="I16"/>
      <c r="J16"/>
      <c r="K16"/>
      <c r="L16"/>
      <c r="M16"/>
      <c r="N16"/>
      <c r="O16"/>
    </row>
    <row r="17" spans="1:15" s="1" customFormat="1" x14ac:dyDescent="0.25">
      <c r="A17" s="57">
        <v>3</v>
      </c>
      <c r="B17" s="51" t="s">
        <v>67</v>
      </c>
      <c r="C17" s="57">
        <f>1200+1200</f>
        <v>2400</v>
      </c>
      <c r="D17" s="52"/>
      <c r="H17"/>
      <c r="I17"/>
      <c r="J17"/>
      <c r="K17"/>
      <c r="L17"/>
      <c r="M17"/>
      <c r="N17"/>
      <c r="O17"/>
    </row>
    <row r="18" spans="1:15" s="1" customFormat="1" ht="30" x14ac:dyDescent="0.25">
      <c r="A18" s="57">
        <v>4</v>
      </c>
      <c r="B18" s="51" t="s">
        <v>72</v>
      </c>
      <c r="C18" s="57">
        <v>2350</v>
      </c>
      <c r="D18" s="52"/>
      <c r="H18"/>
      <c r="I18"/>
      <c r="J18"/>
      <c r="K18"/>
      <c r="L18"/>
      <c r="M18"/>
      <c r="N18"/>
      <c r="O18"/>
    </row>
    <row r="19" spans="1:15" s="1" customFormat="1" x14ac:dyDescent="0.25">
      <c r="A19" s="53"/>
      <c r="B19" s="52" t="s">
        <v>66</v>
      </c>
      <c r="C19" s="52">
        <f>SUM(C15:C18)</f>
        <v>16279</v>
      </c>
      <c r="D19" s="52">
        <f>C19+D13</f>
        <v>42091</v>
      </c>
      <c r="H19"/>
      <c r="I19"/>
      <c r="J19"/>
      <c r="K19"/>
      <c r="L19"/>
      <c r="M19"/>
      <c r="N19"/>
      <c r="O19"/>
    </row>
    <row r="20" spans="1:15" s="1" customFormat="1" x14ac:dyDescent="0.25">
      <c r="A20" s="53"/>
      <c r="B20" s="52" t="s">
        <v>7</v>
      </c>
      <c r="C20" s="53"/>
      <c r="D20" s="53"/>
      <c r="H20"/>
      <c r="I20"/>
      <c r="J20"/>
      <c r="K20"/>
      <c r="L20"/>
      <c r="M20"/>
      <c r="N20"/>
      <c r="O20"/>
    </row>
    <row r="21" spans="1:15" s="1" customFormat="1" x14ac:dyDescent="0.25">
      <c r="A21" s="53">
        <v>1</v>
      </c>
      <c r="B21" s="51" t="s">
        <v>49</v>
      </c>
      <c r="C21" s="51">
        <v>7560</v>
      </c>
      <c r="D21" s="56"/>
      <c r="H21"/>
      <c r="I21"/>
      <c r="J21"/>
      <c r="K21"/>
      <c r="L21"/>
      <c r="M21"/>
      <c r="N21"/>
      <c r="O21"/>
    </row>
    <row r="22" spans="1:15" s="1" customFormat="1" ht="30" x14ac:dyDescent="0.25">
      <c r="A22" s="57">
        <v>2</v>
      </c>
      <c r="B22" s="51" t="s">
        <v>50</v>
      </c>
      <c r="C22" s="57">
        <v>4725</v>
      </c>
      <c r="D22" s="51"/>
      <c r="H22"/>
      <c r="I22"/>
      <c r="J22"/>
      <c r="K22"/>
      <c r="L22"/>
      <c r="M22"/>
      <c r="N22"/>
      <c r="O22"/>
    </row>
    <row r="23" spans="1:15" s="1" customFormat="1" ht="30" x14ac:dyDescent="0.25">
      <c r="A23" s="57">
        <v>3</v>
      </c>
      <c r="B23" s="51" t="s">
        <v>74</v>
      </c>
      <c r="C23" s="57">
        <v>3310</v>
      </c>
      <c r="D23" s="52"/>
      <c r="H23"/>
      <c r="I23"/>
      <c r="J23"/>
      <c r="K23"/>
      <c r="L23"/>
      <c r="M23"/>
      <c r="N23"/>
      <c r="O23"/>
    </row>
    <row r="24" spans="1:15" s="1" customFormat="1" x14ac:dyDescent="0.25">
      <c r="A24" s="53">
        <v>4</v>
      </c>
      <c r="B24" s="51" t="s">
        <v>75</v>
      </c>
      <c r="C24" s="51">
        <v>1200</v>
      </c>
      <c r="D24" s="56"/>
      <c r="H24"/>
      <c r="I24"/>
      <c r="J24"/>
      <c r="K24"/>
      <c r="L24"/>
      <c r="M24"/>
      <c r="N24"/>
      <c r="O24"/>
    </row>
    <row r="25" spans="1:15" s="4" customFormat="1" x14ac:dyDescent="0.25">
      <c r="A25" s="53">
        <v>5</v>
      </c>
      <c r="B25" s="51" t="s">
        <v>76</v>
      </c>
      <c r="C25" s="51">
        <v>5056.5</v>
      </c>
      <c r="D25" s="53"/>
      <c r="H25"/>
      <c r="I25"/>
      <c r="J25"/>
      <c r="K25"/>
      <c r="L25"/>
      <c r="M25"/>
      <c r="N25"/>
      <c r="O25"/>
    </row>
    <row r="26" spans="1:15" s="4" customFormat="1" x14ac:dyDescent="0.25">
      <c r="A26" s="53">
        <v>6</v>
      </c>
      <c r="B26" s="51" t="s">
        <v>77</v>
      </c>
      <c r="C26" s="51">
        <v>661</v>
      </c>
      <c r="D26" s="56"/>
      <c r="H26"/>
      <c r="I26"/>
      <c r="J26"/>
      <c r="K26"/>
      <c r="L26"/>
      <c r="M26"/>
      <c r="N26"/>
      <c r="O26"/>
    </row>
    <row r="27" spans="1:15" s="4" customFormat="1" x14ac:dyDescent="0.25">
      <c r="A27" s="53">
        <v>7</v>
      </c>
      <c r="B27" s="51" t="s">
        <v>78</v>
      </c>
      <c r="C27" s="51">
        <v>1620</v>
      </c>
      <c r="D27" s="56"/>
      <c r="H27"/>
      <c r="I27"/>
      <c r="J27"/>
      <c r="K27"/>
      <c r="L27"/>
      <c r="M27"/>
      <c r="N27"/>
      <c r="O27"/>
    </row>
    <row r="28" spans="1:15" s="4" customFormat="1" x14ac:dyDescent="0.25">
      <c r="A28" s="57"/>
      <c r="B28" s="52" t="s">
        <v>73</v>
      </c>
      <c r="C28" s="58">
        <f>SUM(C21:C27)</f>
        <v>24132.5</v>
      </c>
      <c r="D28" s="52">
        <f>C28+D19</f>
        <v>66223.5</v>
      </c>
      <c r="H28"/>
      <c r="I28"/>
      <c r="J28"/>
      <c r="K28"/>
      <c r="L28"/>
      <c r="M28"/>
      <c r="N28"/>
      <c r="O28"/>
    </row>
    <row r="29" spans="1:15" x14ac:dyDescent="0.25">
      <c r="A29" s="53"/>
      <c r="B29" s="52" t="s">
        <v>8</v>
      </c>
      <c r="C29" s="53"/>
      <c r="D29" s="53"/>
    </row>
    <row r="30" spans="1:15" x14ac:dyDescent="0.25">
      <c r="A30" s="53">
        <v>1</v>
      </c>
      <c r="B30" s="51" t="s">
        <v>49</v>
      </c>
      <c r="C30" s="51">
        <v>7560</v>
      </c>
      <c r="D30" s="56"/>
    </row>
    <row r="31" spans="1:15" ht="30" x14ac:dyDescent="0.25">
      <c r="A31" s="57">
        <v>2</v>
      </c>
      <c r="B31" s="51" t="s">
        <v>50</v>
      </c>
      <c r="C31" s="57">
        <v>4725</v>
      </c>
      <c r="D31" s="51"/>
    </row>
    <row r="32" spans="1:15" ht="30" x14ac:dyDescent="0.25">
      <c r="A32" s="57">
        <v>3</v>
      </c>
      <c r="B32" s="51" t="s">
        <v>82</v>
      </c>
      <c r="C32" s="57">
        <v>3157.5</v>
      </c>
      <c r="D32" s="58"/>
    </row>
    <row r="33" spans="1:4" x14ac:dyDescent="0.25">
      <c r="A33" s="57">
        <v>4</v>
      </c>
      <c r="B33" s="51" t="s">
        <v>83</v>
      </c>
      <c r="C33" s="57">
        <v>1800</v>
      </c>
      <c r="D33" s="58"/>
    </row>
    <row r="34" spans="1:4" x14ac:dyDescent="0.25">
      <c r="A34" s="57">
        <v>5</v>
      </c>
      <c r="B34" s="51" t="s">
        <v>84</v>
      </c>
      <c r="C34" s="57">
        <v>300</v>
      </c>
      <c r="D34" s="58"/>
    </row>
    <row r="35" spans="1:4" x14ac:dyDescent="0.25">
      <c r="A35" s="57"/>
      <c r="B35" s="52" t="s">
        <v>81</v>
      </c>
      <c r="C35" s="58">
        <f>SUM(C30:C34)</f>
        <v>17542.5</v>
      </c>
      <c r="D35" s="58">
        <f>C35+D28</f>
        <v>83766</v>
      </c>
    </row>
    <row r="36" spans="1:4" x14ac:dyDescent="0.25">
      <c r="A36" s="53"/>
      <c r="B36" s="52" t="s">
        <v>9</v>
      </c>
      <c r="C36" s="53"/>
      <c r="D36" s="53"/>
    </row>
    <row r="37" spans="1:4" x14ac:dyDescent="0.25">
      <c r="A37" s="53">
        <v>1</v>
      </c>
      <c r="B37" s="51" t="s">
        <v>49</v>
      </c>
      <c r="C37" s="51">
        <v>7560</v>
      </c>
      <c r="D37" s="56"/>
    </row>
    <row r="38" spans="1:4" ht="30" x14ac:dyDescent="0.25">
      <c r="A38" s="57">
        <v>2</v>
      </c>
      <c r="B38" s="51" t="s">
        <v>50</v>
      </c>
      <c r="C38" s="57">
        <v>4725</v>
      </c>
      <c r="D38" s="51"/>
    </row>
    <row r="39" spans="1:4" x14ac:dyDescent="0.25">
      <c r="A39" s="57"/>
      <c r="B39" s="52" t="s">
        <v>93</v>
      </c>
      <c r="C39" s="58">
        <f>SUM(C37:C38)</f>
        <v>12285</v>
      </c>
      <c r="D39" s="52">
        <f>C39+D35</f>
        <v>96051</v>
      </c>
    </row>
    <row r="40" spans="1:4" x14ac:dyDescent="0.25">
      <c r="A40" s="53"/>
      <c r="B40" s="52" t="s">
        <v>10</v>
      </c>
      <c r="C40" s="53"/>
      <c r="D40" s="53"/>
    </row>
    <row r="41" spans="1:4" x14ac:dyDescent="0.25">
      <c r="A41" s="53">
        <v>1</v>
      </c>
      <c r="B41" s="51" t="s">
        <v>49</v>
      </c>
      <c r="C41" s="51">
        <v>9450</v>
      </c>
      <c r="D41" s="56"/>
    </row>
    <row r="42" spans="1:4" ht="30" x14ac:dyDescent="0.25">
      <c r="A42" s="57">
        <v>2</v>
      </c>
      <c r="B42" s="51" t="s">
        <v>50</v>
      </c>
      <c r="C42" s="57">
        <v>4725</v>
      </c>
      <c r="D42" s="51"/>
    </row>
    <row r="43" spans="1:4" x14ac:dyDescent="0.25">
      <c r="A43" s="57"/>
      <c r="B43" s="52" t="s">
        <v>96</v>
      </c>
      <c r="C43" s="58">
        <f>SUM(C41:C42)</f>
        <v>14175</v>
      </c>
      <c r="D43" s="58">
        <f>C43+D39</f>
        <v>110226</v>
      </c>
    </row>
    <row r="44" spans="1:4" x14ac:dyDescent="0.25">
      <c r="A44" s="53"/>
      <c r="B44" s="52" t="s">
        <v>11</v>
      </c>
      <c r="C44" s="53"/>
      <c r="D44" s="53"/>
    </row>
    <row r="45" spans="1:4" x14ac:dyDescent="0.25">
      <c r="A45" s="53">
        <v>1</v>
      </c>
      <c r="B45" s="51" t="s">
        <v>49</v>
      </c>
      <c r="C45" s="51">
        <v>9450</v>
      </c>
      <c r="D45" s="56"/>
    </row>
    <row r="46" spans="1:4" ht="30" x14ac:dyDescent="0.25">
      <c r="A46" s="57">
        <v>2</v>
      </c>
      <c r="B46" s="51" t="s">
        <v>50</v>
      </c>
      <c r="C46" s="57">
        <v>4725</v>
      </c>
      <c r="D46" s="51"/>
    </row>
    <row r="47" spans="1:4" ht="45" x14ac:dyDescent="0.25">
      <c r="A47" s="57">
        <v>3</v>
      </c>
      <c r="B47" s="51" t="s">
        <v>101</v>
      </c>
      <c r="C47" s="57">
        <v>2614.6</v>
      </c>
      <c r="D47" s="58"/>
    </row>
    <row r="48" spans="1:4" x14ac:dyDescent="0.25">
      <c r="A48" s="57">
        <v>4</v>
      </c>
      <c r="B48" s="51" t="s">
        <v>104</v>
      </c>
      <c r="C48" s="57">
        <v>810</v>
      </c>
      <c r="D48" s="58"/>
    </row>
    <row r="49" spans="1:4" ht="30" x14ac:dyDescent="0.25">
      <c r="A49" s="53">
        <v>5</v>
      </c>
      <c r="B49" s="51" t="s">
        <v>102</v>
      </c>
      <c r="C49" s="51">
        <v>2708.1</v>
      </c>
      <c r="D49" s="53"/>
    </row>
    <row r="50" spans="1:4" x14ac:dyDescent="0.25">
      <c r="A50" s="53">
        <v>6</v>
      </c>
      <c r="B50" s="51" t="s">
        <v>103</v>
      </c>
      <c r="C50" s="51">
        <v>600</v>
      </c>
      <c r="D50" s="56"/>
    </row>
    <row r="51" spans="1:4" x14ac:dyDescent="0.25">
      <c r="A51" s="57"/>
      <c r="B51" s="52" t="s">
        <v>100</v>
      </c>
      <c r="C51" s="58">
        <f>SUM(C45:C50)</f>
        <v>20907.699999999997</v>
      </c>
      <c r="D51" s="52">
        <f>C51+D43</f>
        <v>131133.70000000001</v>
      </c>
    </row>
    <row r="52" spans="1:4" x14ac:dyDescent="0.25">
      <c r="A52" s="53"/>
      <c r="B52" s="52" t="s">
        <v>12</v>
      </c>
      <c r="C52" s="53"/>
      <c r="D52" s="53"/>
    </row>
    <row r="53" spans="1:4" x14ac:dyDescent="0.25">
      <c r="A53" s="53">
        <v>1</v>
      </c>
      <c r="B53" s="51" t="s">
        <v>49</v>
      </c>
      <c r="C53" s="51">
        <v>9450</v>
      </c>
      <c r="D53" s="56"/>
    </row>
    <row r="54" spans="1:4" ht="30" x14ac:dyDescent="0.25">
      <c r="A54" s="57">
        <v>2</v>
      </c>
      <c r="B54" s="51" t="s">
        <v>50</v>
      </c>
      <c r="C54" s="57">
        <v>4725</v>
      </c>
      <c r="D54" s="51"/>
    </row>
    <row r="55" spans="1:4" x14ac:dyDescent="0.25">
      <c r="A55" s="57">
        <v>3</v>
      </c>
      <c r="B55" s="51" t="s">
        <v>109</v>
      </c>
      <c r="C55" s="57">
        <v>1699.6</v>
      </c>
      <c r="D55" s="58"/>
    </row>
    <row r="56" spans="1:4" x14ac:dyDescent="0.25">
      <c r="A56" s="53">
        <v>4</v>
      </c>
      <c r="B56" s="51" t="s">
        <v>110</v>
      </c>
      <c r="C56" s="53">
        <v>1320</v>
      </c>
      <c r="D56" s="53"/>
    </row>
    <row r="57" spans="1:4" ht="30" x14ac:dyDescent="0.25">
      <c r="A57" s="53">
        <v>5</v>
      </c>
      <c r="B57" s="51" t="s">
        <v>111</v>
      </c>
      <c r="C57" s="51">
        <v>363</v>
      </c>
      <c r="D57" s="56"/>
    </row>
    <row r="58" spans="1:4" x14ac:dyDescent="0.25">
      <c r="A58" s="57">
        <v>6</v>
      </c>
      <c r="B58" s="51" t="s">
        <v>83</v>
      </c>
      <c r="C58" s="57">
        <v>1800</v>
      </c>
      <c r="D58" s="51"/>
    </row>
    <row r="59" spans="1:4" x14ac:dyDescent="0.25">
      <c r="A59" s="57"/>
      <c r="B59" s="52" t="s">
        <v>108</v>
      </c>
      <c r="C59" s="58">
        <f>SUM(C53:C58)</f>
        <v>19357.599999999999</v>
      </c>
      <c r="D59" s="58">
        <f>C59+D51</f>
        <v>150491.30000000002</v>
      </c>
    </row>
    <row r="60" spans="1:4" x14ac:dyDescent="0.25">
      <c r="A60" s="53"/>
      <c r="B60" s="52" t="s">
        <v>13</v>
      </c>
      <c r="C60" s="53"/>
      <c r="D60" s="53"/>
    </row>
    <row r="61" spans="1:4" x14ac:dyDescent="0.25">
      <c r="A61" s="53">
        <v>1</v>
      </c>
      <c r="B61" s="51" t="s">
        <v>49</v>
      </c>
      <c r="C61" s="51">
        <v>9450</v>
      </c>
      <c r="D61" s="56"/>
    </row>
    <row r="62" spans="1:4" ht="30" x14ac:dyDescent="0.25">
      <c r="A62" s="57">
        <v>2</v>
      </c>
      <c r="B62" s="51" t="s">
        <v>50</v>
      </c>
      <c r="C62" s="57">
        <v>4725</v>
      </c>
      <c r="D62" s="51"/>
    </row>
    <row r="63" spans="1:4" x14ac:dyDescent="0.25">
      <c r="A63" s="13"/>
      <c r="B63" s="3" t="s">
        <v>117</v>
      </c>
      <c r="C63" s="12">
        <f>SUM(C61:C62)</f>
        <v>14175</v>
      </c>
      <c r="D63" s="12">
        <f>C63+D59</f>
        <v>164666.30000000002</v>
      </c>
    </row>
    <row r="64" spans="1:4" x14ac:dyDescent="0.25">
      <c r="A64" s="53"/>
      <c r="B64" s="52" t="s">
        <v>14</v>
      </c>
      <c r="C64" s="53"/>
      <c r="D64" s="53"/>
    </row>
    <row r="65" spans="1:4" x14ac:dyDescent="0.25">
      <c r="A65" s="53">
        <v>1</v>
      </c>
      <c r="B65" s="51" t="s">
        <v>49</v>
      </c>
      <c r="C65" s="51">
        <v>9450</v>
      </c>
      <c r="D65" s="56"/>
    </row>
    <row r="66" spans="1:4" ht="30" x14ac:dyDescent="0.25">
      <c r="A66" s="57">
        <v>2</v>
      </c>
      <c r="B66" s="51" t="s">
        <v>50</v>
      </c>
      <c r="C66" s="57">
        <v>4725</v>
      </c>
      <c r="D66" s="51"/>
    </row>
    <row r="67" spans="1:4" x14ac:dyDescent="0.25">
      <c r="A67" s="57">
        <v>3</v>
      </c>
      <c r="B67" s="51" t="s">
        <v>121</v>
      </c>
      <c r="C67" s="57">
        <v>2872.7</v>
      </c>
      <c r="D67" s="51"/>
    </row>
    <row r="68" spans="1:4" x14ac:dyDescent="0.25">
      <c r="A68" s="13">
        <v>4</v>
      </c>
      <c r="B68" s="51" t="s">
        <v>122</v>
      </c>
      <c r="C68" s="13">
        <v>2400</v>
      </c>
      <c r="D68" s="12"/>
    </row>
    <row r="69" spans="1:4" x14ac:dyDescent="0.25">
      <c r="A69" s="13">
        <v>5</v>
      </c>
      <c r="B69" s="51" t="s">
        <v>123</v>
      </c>
      <c r="C69" s="13">
        <v>690</v>
      </c>
      <c r="D69" s="12"/>
    </row>
    <row r="70" spans="1:4" x14ac:dyDescent="0.25">
      <c r="A70" s="53"/>
      <c r="B70" s="52" t="s">
        <v>120</v>
      </c>
      <c r="C70" s="52">
        <f>SUM(C65:C69)</f>
        <v>20137.7</v>
      </c>
      <c r="D70" s="52">
        <f>C70+D63</f>
        <v>184804.00000000003</v>
      </c>
    </row>
    <row r="71" spans="1:4" x14ac:dyDescent="0.25">
      <c r="A71" s="53"/>
      <c r="B71" s="52" t="s">
        <v>15</v>
      </c>
      <c r="C71" s="53"/>
      <c r="D71" s="53"/>
    </row>
    <row r="72" spans="1:4" x14ac:dyDescent="0.25">
      <c r="A72" s="53">
        <v>1</v>
      </c>
      <c r="B72" s="51" t="s">
        <v>49</v>
      </c>
      <c r="C72" s="51">
        <v>9450</v>
      </c>
      <c r="D72" s="56"/>
    </row>
    <row r="73" spans="1:4" ht="30" x14ac:dyDescent="0.25">
      <c r="A73" s="57">
        <v>2</v>
      </c>
      <c r="B73" s="51" t="s">
        <v>50</v>
      </c>
      <c r="C73" s="57">
        <v>4725</v>
      </c>
      <c r="D73" s="51"/>
    </row>
    <row r="74" spans="1:4" x14ac:dyDescent="0.25">
      <c r="A74" s="13"/>
      <c r="B74" s="3" t="s">
        <v>136</v>
      </c>
      <c r="C74" s="12">
        <f>SUM(C72:C73)</f>
        <v>14175</v>
      </c>
      <c r="D74" s="12">
        <f>C74+D70</f>
        <v>198979.00000000003</v>
      </c>
    </row>
    <row r="75" spans="1:4" x14ac:dyDescent="0.25">
      <c r="A75" s="53"/>
      <c r="B75" s="52"/>
      <c r="C75" s="53"/>
      <c r="D75" s="53"/>
    </row>
    <row r="76" spans="1:4" x14ac:dyDescent="0.25">
      <c r="A76" s="53"/>
      <c r="B76" s="51"/>
      <c r="C76" s="51"/>
      <c r="D76" s="56"/>
    </row>
    <row r="77" spans="1:4" x14ac:dyDescent="0.25">
      <c r="A77" s="57"/>
      <c r="B77" s="51"/>
      <c r="C77" s="57"/>
      <c r="D77" s="51"/>
    </row>
    <row r="78" spans="1:4" x14ac:dyDescent="0.25">
      <c r="A78" s="13"/>
      <c r="B78" s="11"/>
      <c r="C78" s="13"/>
      <c r="D78" s="13"/>
    </row>
    <row r="79" spans="1:4" x14ac:dyDescent="0.25">
      <c r="A79" s="13"/>
      <c r="B79" s="11"/>
      <c r="C79" s="13"/>
      <c r="D79" s="12"/>
    </row>
    <row r="80" spans="1:4" x14ac:dyDescent="0.25">
      <c r="A80" s="13"/>
      <c r="B80" s="11"/>
      <c r="C80" s="13"/>
      <c r="D80" s="12"/>
    </row>
    <row r="81" spans="1:4" x14ac:dyDescent="0.25">
      <c r="A81" s="13"/>
      <c r="B81" s="3"/>
      <c r="C81" s="9"/>
      <c r="D81" s="12"/>
    </row>
    <row r="82" spans="1:4" x14ac:dyDescent="0.25">
      <c r="A82" s="53"/>
      <c r="B82" s="52"/>
      <c r="C82" s="53"/>
      <c r="D82" s="53"/>
    </row>
    <row r="83" spans="1:4" x14ac:dyDescent="0.25">
      <c r="A83" s="53"/>
      <c r="B83" s="51"/>
      <c r="C83" s="51"/>
      <c r="D83" s="56"/>
    </row>
    <row r="84" spans="1:4" x14ac:dyDescent="0.25">
      <c r="A84" s="57"/>
      <c r="B84" s="51"/>
      <c r="C84" s="57"/>
      <c r="D84" s="51"/>
    </row>
    <row r="85" spans="1:4" x14ac:dyDescent="0.25">
      <c r="A85" s="13"/>
      <c r="B85" s="11"/>
      <c r="C85" s="13"/>
      <c r="D85" s="12"/>
    </row>
    <row r="86" spans="1:4" x14ac:dyDescent="0.25">
      <c r="A86" s="13"/>
      <c r="B86" s="11"/>
      <c r="C86" s="13"/>
      <c r="D86" s="12"/>
    </row>
    <row r="87" spans="1:4" x14ac:dyDescent="0.25">
      <c r="A87" s="13"/>
      <c r="B87" s="3"/>
      <c r="C87" s="12"/>
      <c r="D87" s="12"/>
    </row>
    <row r="88" spans="1:4" x14ac:dyDescent="0.25">
      <c r="A88" s="13"/>
      <c r="B88" s="3"/>
      <c r="C88" s="12"/>
      <c r="D88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8"/>
  <sheetViews>
    <sheetView workbookViewId="0">
      <selection activeCell="D25" sqref="D25"/>
    </sheetView>
  </sheetViews>
  <sheetFormatPr defaultRowHeight="15" x14ac:dyDescent="0.25"/>
  <cols>
    <col min="1" max="1" width="4.28515625" customWidth="1"/>
    <col min="2" max="2" width="46.7109375" customWidth="1"/>
  </cols>
  <sheetData>
    <row r="1" spans="1:4" ht="15.95" customHeight="1" x14ac:dyDescent="0.25">
      <c r="A1" s="1"/>
      <c r="B1" s="62" t="s">
        <v>55</v>
      </c>
      <c r="C1" s="62"/>
      <c r="D1" s="62"/>
    </row>
    <row r="2" spans="1:4" ht="15.95" customHeight="1" x14ac:dyDescent="0.25">
      <c r="A2" s="1"/>
      <c r="B2" s="2" t="s">
        <v>47</v>
      </c>
      <c r="C2" s="30"/>
      <c r="D2" s="30"/>
    </row>
    <row r="3" spans="1:4" ht="15.95" customHeight="1" x14ac:dyDescent="0.25">
      <c r="A3" s="1"/>
      <c r="B3" s="62" t="s">
        <v>34</v>
      </c>
      <c r="C3" s="62"/>
      <c r="D3" s="62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5</v>
      </c>
      <c r="C5" s="7"/>
      <c r="D5" s="7"/>
    </row>
    <row r="6" spans="1:4" x14ac:dyDescent="0.25">
      <c r="A6" s="7">
        <v>1</v>
      </c>
      <c r="B6" s="11" t="s">
        <v>63</v>
      </c>
      <c r="C6" s="36">
        <v>202.44</v>
      </c>
      <c r="D6" s="9">
        <f>C6</f>
        <v>202.44</v>
      </c>
    </row>
    <row r="7" spans="1:4" x14ac:dyDescent="0.25">
      <c r="A7" s="7"/>
      <c r="B7" s="3" t="s">
        <v>3</v>
      </c>
      <c r="C7" s="36"/>
      <c r="D7" s="9"/>
    </row>
    <row r="8" spans="1:4" ht="30" x14ac:dyDescent="0.25">
      <c r="A8" s="11">
        <v>1</v>
      </c>
      <c r="B8" s="11" t="s">
        <v>68</v>
      </c>
      <c r="C8" s="11">
        <v>945.75</v>
      </c>
      <c r="D8" s="3"/>
    </row>
    <row r="9" spans="1:4" x14ac:dyDescent="0.25">
      <c r="A9" s="7">
        <v>2</v>
      </c>
      <c r="B9" s="11" t="s">
        <v>69</v>
      </c>
      <c r="C9" s="11">
        <v>488</v>
      </c>
      <c r="D9" s="3"/>
    </row>
    <row r="10" spans="1:4" x14ac:dyDescent="0.25">
      <c r="A10" s="7"/>
      <c r="B10" s="3" t="s">
        <v>66</v>
      </c>
      <c r="C10" s="3">
        <f>SUM(C8:C9)</f>
        <v>1433.75</v>
      </c>
      <c r="D10" s="3">
        <f>C10+D6</f>
        <v>1636.19</v>
      </c>
    </row>
    <row r="11" spans="1:4" x14ac:dyDescent="0.25">
      <c r="A11" s="11"/>
      <c r="B11" s="3" t="s">
        <v>8</v>
      </c>
      <c r="C11" s="11"/>
      <c r="D11" s="3"/>
    </row>
    <row r="12" spans="1:4" x14ac:dyDescent="0.25">
      <c r="A12" s="11">
        <v>1</v>
      </c>
      <c r="B12" s="11" t="s">
        <v>85</v>
      </c>
      <c r="C12" s="11">
        <v>1542.8</v>
      </c>
      <c r="D12" s="3"/>
    </row>
    <row r="13" spans="1:4" x14ac:dyDescent="0.25">
      <c r="A13" s="11">
        <v>2</v>
      </c>
      <c r="B13" s="11" t="s">
        <v>86</v>
      </c>
      <c r="C13" s="11">
        <v>126.96</v>
      </c>
      <c r="D13" s="3"/>
    </row>
    <row r="14" spans="1:4" x14ac:dyDescent="0.25">
      <c r="A14" s="11"/>
      <c r="B14" s="3" t="s">
        <v>81</v>
      </c>
      <c r="C14" s="3">
        <f>SUM(C12:C13)</f>
        <v>1669.76</v>
      </c>
      <c r="D14" s="3">
        <f>C14+D10</f>
        <v>3305.95</v>
      </c>
    </row>
    <row r="15" spans="1:4" x14ac:dyDescent="0.25">
      <c r="A15" s="11"/>
      <c r="B15" s="3" t="s">
        <v>10</v>
      </c>
      <c r="C15" s="11"/>
      <c r="D15" s="3"/>
    </row>
    <row r="16" spans="1:4" ht="30" x14ac:dyDescent="0.25">
      <c r="A16" s="11">
        <v>1</v>
      </c>
      <c r="B16" s="11" t="s">
        <v>97</v>
      </c>
      <c r="C16" s="11">
        <v>690</v>
      </c>
      <c r="D16" s="3">
        <f>C16+D14</f>
        <v>3995.95</v>
      </c>
    </row>
    <row r="17" spans="1:4" x14ac:dyDescent="0.25">
      <c r="A17" s="11"/>
      <c r="B17" s="3" t="s">
        <v>11</v>
      </c>
      <c r="C17" s="11"/>
      <c r="D17" s="11"/>
    </row>
    <row r="18" spans="1:4" ht="30" x14ac:dyDescent="0.25">
      <c r="A18" s="11">
        <v>1</v>
      </c>
      <c r="B18" s="11" t="s">
        <v>105</v>
      </c>
      <c r="C18" s="11">
        <v>182.5</v>
      </c>
      <c r="D18" s="3">
        <f>C18+D16</f>
        <v>4178.45</v>
      </c>
    </row>
    <row r="19" spans="1:4" x14ac:dyDescent="0.25">
      <c r="A19" s="11"/>
      <c r="B19" s="3" t="s">
        <v>12</v>
      </c>
      <c r="C19" s="3"/>
      <c r="D19" s="3"/>
    </row>
    <row r="20" spans="1:4" x14ac:dyDescent="0.25">
      <c r="A20" s="11">
        <v>1</v>
      </c>
      <c r="B20" s="11" t="s">
        <v>112</v>
      </c>
      <c r="C20" s="3">
        <v>365</v>
      </c>
      <c r="D20" s="3">
        <f>C20+D18</f>
        <v>4543.45</v>
      </c>
    </row>
    <row r="21" spans="1:4" x14ac:dyDescent="0.25">
      <c r="A21" s="11"/>
      <c r="B21" s="3" t="s">
        <v>13</v>
      </c>
      <c r="C21" s="11"/>
      <c r="D21" s="3"/>
    </row>
    <row r="22" spans="1:4" x14ac:dyDescent="0.25">
      <c r="A22" s="11">
        <v>1</v>
      </c>
      <c r="B22" s="11" t="s">
        <v>119</v>
      </c>
      <c r="C22" s="11">
        <v>433.7</v>
      </c>
      <c r="D22" s="3">
        <f>C22+D20</f>
        <v>4977.1499999999996</v>
      </c>
    </row>
    <row r="23" spans="1:4" x14ac:dyDescent="0.25">
      <c r="A23" s="11"/>
      <c r="B23" s="3" t="s">
        <v>15</v>
      </c>
      <c r="C23" s="11"/>
      <c r="D23" s="3"/>
    </row>
    <row r="24" spans="1:4" x14ac:dyDescent="0.25">
      <c r="A24" s="3">
        <v>1</v>
      </c>
      <c r="B24" s="11" t="s">
        <v>137</v>
      </c>
      <c r="C24" s="11">
        <v>921.9</v>
      </c>
      <c r="D24" s="3">
        <f>C24+D22</f>
        <v>5899.0499999999993</v>
      </c>
    </row>
    <row r="25" spans="1:4" x14ac:dyDescent="0.25">
      <c r="A25" s="11"/>
      <c r="B25" s="11"/>
      <c r="C25" s="11"/>
      <c r="D25" s="11"/>
    </row>
    <row r="26" spans="1:4" x14ac:dyDescent="0.25">
      <c r="A26" s="11"/>
      <c r="B26" s="11"/>
      <c r="C26" s="11"/>
      <c r="D26" s="3"/>
    </row>
    <row r="27" spans="1:4" x14ac:dyDescent="0.25">
      <c r="A27" s="11"/>
      <c r="B27" s="11"/>
      <c r="C27" s="11"/>
      <c r="D27" s="3"/>
    </row>
    <row r="28" spans="1:4" x14ac:dyDescent="0.25">
      <c r="A28" s="11"/>
      <c r="B28" s="11"/>
      <c r="C28" s="11"/>
      <c r="D28" s="3"/>
    </row>
    <row r="29" spans="1:4" x14ac:dyDescent="0.25">
      <c r="A29" s="11"/>
      <c r="B29" s="11"/>
      <c r="C29" s="11"/>
      <c r="D29" s="3"/>
    </row>
    <row r="30" spans="1:4" x14ac:dyDescent="0.25">
      <c r="A30" s="11"/>
      <c r="B30" s="3"/>
      <c r="C30" s="11"/>
      <c r="D30" s="3"/>
    </row>
    <row r="31" spans="1:4" x14ac:dyDescent="0.25">
      <c r="A31" s="11"/>
      <c r="B31" s="11"/>
      <c r="C31" s="11"/>
      <c r="D31" s="3"/>
    </row>
    <row r="32" spans="1:4" x14ac:dyDescent="0.25">
      <c r="A32" s="11"/>
      <c r="B32" s="11"/>
      <c r="C32" s="11"/>
      <c r="D32" s="3"/>
    </row>
    <row r="33" spans="1:4" x14ac:dyDescent="0.25">
      <c r="A33" s="11"/>
      <c r="B33" s="11"/>
      <c r="C33" s="11"/>
      <c r="D33" s="3"/>
    </row>
    <row r="34" spans="1:4" x14ac:dyDescent="0.25">
      <c r="A34" s="11"/>
      <c r="B34" s="3"/>
      <c r="C34" s="11"/>
      <c r="D34" s="3"/>
    </row>
    <row r="35" spans="1:4" x14ac:dyDescent="0.25">
      <c r="A35" s="11"/>
      <c r="B35" s="11"/>
      <c r="C35" s="11"/>
      <c r="D35" s="3"/>
    </row>
    <row r="36" spans="1:4" x14ac:dyDescent="0.25">
      <c r="A36" s="13"/>
      <c r="B36" s="11"/>
      <c r="C36" s="13"/>
      <c r="D36" s="12"/>
    </row>
    <row r="37" spans="1:4" x14ac:dyDescent="0.25">
      <c r="A37" s="13"/>
      <c r="B37" s="3"/>
      <c r="C37" s="13"/>
      <c r="D37" s="12"/>
    </row>
    <row r="38" spans="1:4" x14ac:dyDescent="0.25">
      <c r="A38" s="13"/>
      <c r="B38" s="3"/>
      <c r="C38" s="13"/>
      <c r="D38" s="13"/>
    </row>
    <row r="39" spans="1:4" x14ac:dyDescent="0.25">
      <c r="A39" s="13"/>
      <c r="B39" s="11"/>
      <c r="C39" s="13"/>
      <c r="D39" s="13"/>
    </row>
    <row r="40" spans="1:4" x14ac:dyDescent="0.25">
      <c r="A40" s="13"/>
      <c r="B40" s="11"/>
      <c r="C40" s="13"/>
      <c r="D40" s="13"/>
    </row>
    <row r="41" spans="1:4" x14ac:dyDescent="0.25">
      <c r="A41" s="13"/>
      <c r="B41" s="11"/>
      <c r="C41" s="13"/>
      <c r="D41" s="12"/>
    </row>
    <row r="42" spans="1:4" x14ac:dyDescent="0.25">
      <c r="A42" s="13"/>
      <c r="B42" s="3"/>
      <c r="C42" s="13"/>
      <c r="D42" s="13"/>
    </row>
    <row r="43" spans="1:4" x14ac:dyDescent="0.25">
      <c r="A43" s="13"/>
      <c r="B43" s="11"/>
      <c r="C43" s="13"/>
      <c r="D43" s="13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3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3"/>
      <c r="C47" s="13"/>
      <c r="D47" s="12"/>
    </row>
    <row r="48" spans="1:4" x14ac:dyDescent="0.25">
      <c r="A48" s="13"/>
      <c r="B48" s="11"/>
      <c r="C48" s="13"/>
      <c r="D48" s="12"/>
    </row>
    <row r="49" spans="1:4" x14ac:dyDescent="0.25">
      <c r="A49" s="13"/>
      <c r="B49" s="11"/>
      <c r="C49" s="13"/>
      <c r="D49" s="12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3"/>
    </row>
    <row r="54" spans="1:4" x14ac:dyDescent="0.25">
      <c r="A54" s="13"/>
      <c r="B54" s="11"/>
      <c r="C54" s="13"/>
      <c r="D54" s="13"/>
    </row>
    <row r="55" spans="1:4" x14ac:dyDescent="0.25">
      <c r="A55" s="13"/>
      <c r="B55" s="3"/>
      <c r="C55" s="12"/>
      <c r="D55" s="12"/>
    </row>
    <row r="56" spans="1:4" x14ac:dyDescent="0.25">
      <c r="A56" s="13"/>
      <c r="B56" s="3"/>
      <c r="C56" s="13"/>
      <c r="D56" s="13"/>
    </row>
    <row r="57" spans="1:4" x14ac:dyDescent="0.25">
      <c r="A57" s="13"/>
      <c r="B57" s="11"/>
      <c r="C57" s="13"/>
      <c r="D57" s="13"/>
    </row>
    <row r="58" spans="1:4" x14ac:dyDescent="0.25">
      <c r="A58" s="13"/>
      <c r="B58" s="3"/>
      <c r="C58" s="12"/>
      <c r="D58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tabSelected="1" workbookViewId="0">
      <selection activeCell="B21" sqref="B21"/>
    </sheetView>
  </sheetViews>
  <sheetFormatPr defaultRowHeight="15" x14ac:dyDescent="0.25"/>
  <cols>
    <col min="1" max="1" width="4" customWidth="1"/>
    <col min="2" max="2" width="48.28515625" customWidth="1"/>
    <col min="3" max="3" width="10.42578125" customWidth="1"/>
    <col min="4" max="4" width="13.140625" customWidth="1"/>
  </cols>
  <sheetData>
    <row r="1" spans="1:8" ht="15.95" customHeight="1" x14ac:dyDescent="0.35">
      <c r="A1" s="1"/>
      <c r="B1" s="62" t="s">
        <v>55</v>
      </c>
      <c r="C1" s="62"/>
      <c r="D1" s="62"/>
      <c r="E1" s="6"/>
      <c r="F1" s="6"/>
      <c r="G1" s="6"/>
      <c r="H1" s="6"/>
    </row>
    <row r="2" spans="1:8" ht="15.95" customHeight="1" x14ac:dyDescent="0.25">
      <c r="A2" s="1"/>
      <c r="B2" s="63" t="s">
        <v>47</v>
      </c>
      <c r="C2" s="63"/>
      <c r="D2" s="63"/>
      <c r="E2" s="1"/>
      <c r="F2" s="1"/>
      <c r="G2" s="1"/>
      <c r="H2" s="1"/>
    </row>
    <row r="3" spans="1:8" ht="15.95" customHeight="1" x14ac:dyDescent="0.25">
      <c r="A3" s="1"/>
      <c r="B3" s="62" t="s">
        <v>35</v>
      </c>
      <c r="C3" s="62"/>
      <c r="D3" s="62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5</v>
      </c>
      <c r="C5" s="9"/>
      <c r="D5" s="9"/>
      <c r="E5" s="1"/>
      <c r="F5" s="1"/>
      <c r="G5" s="1"/>
      <c r="H5" s="1"/>
    </row>
    <row r="6" spans="1:8" x14ac:dyDescent="0.25">
      <c r="A6" s="11">
        <v>1</v>
      </c>
      <c r="B6" s="11" t="s">
        <v>65</v>
      </c>
      <c r="C6" s="36">
        <v>1270</v>
      </c>
      <c r="D6" s="3">
        <f>C6</f>
        <v>1270</v>
      </c>
    </row>
    <row r="7" spans="1:8" x14ac:dyDescent="0.25">
      <c r="A7" s="13"/>
      <c r="B7" s="12" t="s">
        <v>8</v>
      </c>
      <c r="C7" s="16"/>
      <c r="D7" s="12"/>
    </row>
    <row r="8" spans="1:8" ht="30" x14ac:dyDescent="0.25">
      <c r="A8" s="13">
        <v>1</v>
      </c>
      <c r="B8" s="11" t="s">
        <v>92</v>
      </c>
      <c r="C8" s="16">
        <v>4500</v>
      </c>
      <c r="D8" s="43">
        <f>C8+D6</f>
        <v>5770</v>
      </c>
    </row>
    <row r="9" spans="1:8" x14ac:dyDescent="0.25">
      <c r="A9" s="13"/>
      <c r="B9" s="3" t="s">
        <v>10</v>
      </c>
      <c r="C9" s="16"/>
      <c r="D9" s="12"/>
    </row>
    <row r="10" spans="1:8" ht="17.100000000000001" customHeight="1" x14ac:dyDescent="0.25">
      <c r="A10" s="13">
        <v>1</v>
      </c>
      <c r="B10" s="11" t="s">
        <v>98</v>
      </c>
      <c r="C10" s="19">
        <v>7724.7</v>
      </c>
      <c r="D10" s="12">
        <f>C10+D8</f>
        <v>13494.7</v>
      </c>
    </row>
    <row r="11" spans="1:8" x14ac:dyDescent="0.25">
      <c r="A11" s="31"/>
      <c r="B11" s="60" t="s">
        <v>12</v>
      </c>
      <c r="C11" s="13"/>
      <c r="D11" s="12"/>
    </row>
    <row r="12" spans="1:8" x14ac:dyDescent="0.25">
      <c r="A12" s="49">
        <v>1</v>
      </c>
      <c r="B12" s="59" t="s">
        <v>115</v>
      </c>
      <c r="C12" s="15">
        <v>5635.3</v>
      </c>
      <c r="D12" s="12">
        <f>C12+D10</f>
        <v>19130</v>
      </c>
    </row>
    <row r="13" spans="1:8" x14ac:dyDescent="0.25">
      <c r="A13" s="14"/>
      <c r="B13" s="20" t="s">
        <v>14</v>
      </c>
      <c r="C13" s="50"/>
      <c r="D13" s="12"/>
    </row>
    <row r="14" spans="1:8" ht="30" x14ac:dyDescent="0.25">
      <c r="A14" s="13">
        <v>1</v>
      </c>
      <c r="B14" s="11" t="s">
        <v>124</v>
      </c>
      <c r="C14" s="13">
        <v>2236</v>
      </c>
      <c r="D14" s="12"/>
    </row>
    <row r="15" spans="1:8" ht="30" x14ac:dyDescent="0.25">
      <c r="A15" s="13">
        <v>2</v>
      </c>
      <c r="B15" s="11" t="s">
        <v>125</v>
      </c>
      <c r="C15" s="13">
        <v>4414</v>
      </c>
      <c r="D15" s="12"/>
    </row>
    <row r="16" spans="1:8" ht="30" x14ac:dyDescent="0.25">
      <c r="A16" s="13">
        <v>3</v>
      </c>
      <c r="B16" s="32" t="s">
        <v>126</v>
      </c>
      <c r="C16" s="13">
        <v>7169.04</v>
      </c>
      <c r="D16" s="13"/>
    </row>
    <row r="17" spans="1:4" x14ac:dyDescent="0.25">
      <c r="A17" s="13">
        <v>4</v>
      </c>
      <c r="B17" s="11" t="s">
        <v>127</v>
      </c>
      <c r="C17" s="13">
        <v>10664.7</v>
      </c>
      <c r="D17" s="12"/>
    </row>
    <row r="18" spans="1:4" ht="30" x14ac:dyDescent="0.25">
      <c r="A18" s="13">
        <v>5</v>
      </c>
      <c r="B18" s="11" t="s">
        <v>128</v>
      </c>
      <c r="C18" s="13">
        <v>14837.5</v>
      </c>
      <c r="D18" s="12"/>
    </row>
    <row r="19" spans="1:4" ht="30" x14ac:dyDescent="0.25">
      <c r="A19" s="13">
        <v>6</v>
      </c>
      <c r="B19" s="11" t="s">
        <v>129</v>
      </c>
      <c r="C19" s="13">
        <v>11096</v>
      </c>
      <c r="D19" s="13"/>
    </row>
    <row r="20" spans="1:4" x14ac:dyDescent="0.25">
      <c r="A20" s="13"/>
      <c r="B20" s="3" t="s">
        <v>120</v>
      </c>
      <c r="C20" s="12">
        <f>SUM(C14:C19)</f>
        <v>50417.240000000005</v>
      </c>
      <c r="D20" s="12">
        <f>C20+D12</f>
        <v>69547.240000000005</v>
      </c>
    </row>
    <row r="21" spans="1:4" x14ac:dyDescent="0.25">
      <c r="A21" s="13"/>
      <c r="B21" s="3" t="s">
        <v>15</v>
      </c>
      <c r="C21" s="13"/>
      <c r="D21" s="13"/>
    </row>
    <row r="22" spans="1:4" x14ac:dyDescent="0.25">
      <c r="A22" s="13">
        <v>1</v>
      </c>
      <c r="B22" s="11" t="s">
        <v>140</v>
      </c>
      <c r="C22" s="13">
        <v>5100</v>
      </c>
      <c r="D22" s="12">
        <f>C22+D20</f>
        <v>74647.240000000005</v>
      </c>
    </row>
    <row r="23" spans="1:4" x14ac:dyDescent="0.25">
      <c r="A23" s="13"/>
      <c r="B23" s="11"/>
      <c r="C23" s="13"/>
      <c r="D23" s="13"/>
    </row>
    <row r="24" spans="1:4" x14ac:dyDescent="0.25">
      <c r="A24" s="13"/>
      <c r="B24" s="51"/>
      <c r="C24" s="13"/>
      <c r="D24" s="12"/>
    </row>
    <row r="25" spans="1:4" x14ac:dyDescent="0.25">
      <c r="A25" s="13"/>
      <c r="B25" s="3"/>
      <c r="C25" s="12"/>
      <c r="D25" s="12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3"/>
      <c r="C28" s="13"/>
      <c r="D28" s="13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3"/>
      <c r="D31" s="13"/>
    </row>
    <row r="32" spans="1:4" x14ac:dyDescent="0.25">
      <c r="A32" s="13"/>
      <c r="B32" s="12"/>
      <c r="C32" s="12"/>
      <c r="D32" s="12"/>
    </row>
  </sheetData>
  <mergeCells count="3">
    <mergeCell ref="B2:D2"/>
    <mergeCell ref="B3:D3"/>
    <mergeCell ref="B1:D1"/>
  </mergeCells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4"/>
  <sheetViews>
    <sheetView workbookViewId="0">
      <selection activeCell="D18" sqref="D18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62" t="s">
        <v>57</v>
      </c>
      <c r="C1" s="62"/>
      <c r="D1" s="62"/>
      <c r="E1" s="6"/>
      <c r="F1" s="6"/>
      <c r="G1" s="6"/>
      <c r="H1" s="6"/>
    </row>
    <row r="2" spans="1:8" ht="15.95" customHeight="1" x14ac:dyDescent="0.25">
      <c r="A2" s="1"/>
      <c r="B2" s="63" t="s">
        <v>47</v>
      </c>
      <c r="C2" s="63"/>
      <c r="D2" s="63"/>
      <c r="E2" s="1"/>
      <c r="F2" s="1"/>
      <c r="G2" s="1"/>
      <c r="H2" s="1"/>
    </row>
    <row r="3" spans="1:8" ht="15.95" customHeight="1" x14ac:dyDescent="0.25">
      <c r="A3" s="1"/>
      <c r="B3" s="62" t="s">
        <v>36</v>
      </c>
      <c r="C3" s="62"/>
      <c r="D3" s="62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5" t="s">
        <v>2</v>
      </c>
      <c r="C5" s="9"/>
      <c r="D5" s="7"/>
      <c r="E5" s="1"/>
      <c r="F5" s="1"/>
      <c r="G5" s="1"/>
      <c r="H5" s="1"/>
    </row>
    <row r="6" spans="1:8" s="1" customFormat="1" x14ac:dyDescent="0.25">
      <c r="A6" s="11">
        <v>1</v>
      </c>
      <c r="B6" s="11" t="s">
        <v>58</v>
      </c>
      <c r="C6" s="11">
        <v>3521</v>
      </c>
      <c r="D6" s="3">
        <f>C6</f>
        <v>3521</v>
      </c>
    </row>
    <row r="7" spans="1:8" s="1" customFormat="1" x14ac:dyDescent="0.25">
      <c r="A7" s="11"/>
      <c r="B7" s="3" t="s">
        <v>3</v>
      </c>
      <c r="C7" s="11"/>
      <c r="D7" s="39"/>
    </row>
    <row r="8" spans="1:8" s="5" customFormat="1" ht="30" x14ac:dyDescent="0.25">
      <c r="A8" s="12">
        <v>1</v>
      </c>
      <c r="B8" s="11" t="s">
        <v>71</v>
      </c>
      <c r="C8" s="12">
        <v>5537</v>
      </c>
      <c r="D8" s="40">
        <f>C8+D6</f>
        <v>9058</v>
      </c>
    </row>
    <row r="9" spans="1:8" x14ac:dyDescent="0.25">
      <c r="A9" s="13"/>
      <c r="B9" s="3" t="s">
        <v>8</v>
      </c>
      <c r="C9" s="13"/>
      <c r="D9" s="41"/>
    </row>
    <row r="10" spans="1:8" x14ac:dyDescent="0.25">
      <c r="A10" s="13">
        <v>1</v>
      </c>
      <c r="B10" s="48" t="s">
        <v>88</v>
      </c>
      <c r="C10" s="13">
        <f>5655+5655+5655</f>
        <v>16965</v>
      </c>
      <c r="D10" s="40">
        <f>C10+D8</f>
        <v>26023</v>
      </c>
    </row>
    <row r="11" spans="1:8" s="5" customFormat="1" x14ac:dyDescent="0.25">
      <c r="A11" s="13"/>
      <c r="B11" s="3" t="s">
        <v>14</v>
      </c>
      <c r="C11" s="13"/>
      <c r="D11" s="41"/>
    </row>
    <row r="12" spans="1:8" x14ac:dyDescent="0.25">
      <c r="A12" s="13">
        <v>1</v>
      </c>
      <c r="B12" s="48" t="s">
        <v>130</v>
      </c>
      <c r="C12" s="13">
        <f>13010+17212.9</f>
        <v>30222.9</v>
      </c>
      <c r="D12" s="40"/>
    </row>
    <row r="13" spans="1:8" ht="30" x14ac:dyDescent="0.25">
      <c r="A13" s="12">
        <v>2</v>
      </c>
      <c r="B13" s="11" t="s">
        <v>131</v>
      </c>
      <c r="C13" s="13">
        <v>4527.2</v>
      </c>
      <c r="D13" s="40"/>
    </row>
    <row r="14" spans="1:8" x14ac:dyDescent="0.25">
      <c r="A14" s="13">
        <v>3</v>
      </c>
      <c r="B14" s="11" t="s">
        <v>132</v>
      </c>
      <c r="C14" s="13">
        <v>17792.8</v>
      </c>
      <c r="D14" s="40"/>
    </row>
    <row r="15" spans="1:8" x14ac:dyDescent="0.25">
      <c r="A15" s="13"/>
      <c r="B15" s="3" t="s">
        <v>120</v>
      </c>
      <c r="C15" s="12">
        <f>SUM(C12:C14)</f>
        <v>52542.899999999994</v>
      </c>
      <c r="D15" s="40">
        <f>C15+D10</f>
        <v>78565.899999999994</v>
      </c>
    </row>
    <row r="16" spans="1:8" x14ac:dyDescent="0.25">
      <c r="A16" s="13"/>
      <c r="B16" s="3" t="s">
        <v>15</v>
      </c>
      <c r="C16" s="13"/>
      <c r="D16" s="12"/>
    </row>
    <row r="17" spans="1:4" x14ac:dyDescent="0.25">
      <c r="A17" s="13">
        <v>1</v>
      </c>
      <c r="B17" s="11" t="s">
        <v>138</v>
      </c>
      <c r="C17" s="13">
        <v>6311</v>
      </c>
      <c r="D17" s="41">
        <f>C17+D15</f>
        <v>84876.9</v>
      </c>
    </row>
    <row r="18" spans="1:4" x14ac:dyDescent="0.25">
      <c r="A18" s="13"/>
      <c r="B18" s="11"/>
      <c r="C18" s="13"/>
      <c r="D18" s="13"/>
    </row>
    <row r="19" spans="1:4" x14ac:dyDescent="0.25">
      <c r="A19" s="13"/>
      <c r="B19" s="11"/>
      <c r="C19" s="13"/>
      <c r="D19" s="12"/>
    </row>
    <row r="20" spans="1:4" x14ac:dyDescent="0.25">
      <c r="A20" s="13"/>
      <c r="B20" s="11"/>
      <c r="C20" s="13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11"/>
      <c r="C23" s="13"/>
      <c r="D23" s="12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6"/>
  <sheetViews>
    <sheetView workbookViewId="0">
      <selection activeCell="D29" sqref="D29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2" t="s">
        <v>55</v>
      </c>
      <c r="C1" s="62"/>
      <c r="D1" s="62"/>
    </row>
    <row r="2" spans="1:4" ht="15.75" x14ac:dyDescent="0.25">
      <c r="A2" s="1"/>
      <c r="B2" s="63" t="s">
        <v>47</v>
      </c>
      <c r="C2" s="63"/>
      <c r="D2" s="63"/>
    </row>
    <row r="3" spans="1:4" ht="15.75" x14ac:dyDescent="0.25">
      <c r="A3" s="1"/>
      <c r="B3" s="62" t="s">
        <v>37</v>
      </c>
      <c r="C3" s="62"/>
      <c r="D3" s="62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 t="s">
        <v>2</v>
      </c>
      <c r="C5" s="9"/>
      <c r="D5" s="9"/>
    </row>
    <row r="6" spans="1:4" x14ac:dyDescent="0.25">
      <c r="A6" s="7">
        <v>1</v>
      </c>
      <c r="B6" s="11" t="s">
        <v>59</v>
      </c>
      <c r="C6" s="36">
        <v>1640</v>
      </c>
      <c r="D6" s="3">
        <f>C6</f>
        <v>1640</v>
      </c>
    </row>
    <row r="7" spans="1:4" x14ac:dyDescent="0.25">
      <c r="A7" s="9"/>
      <c r="B7" s="3" t="s">
        <v>5</v>
      </c>
      <c r="C7" s="33"/>
      <c r="D7" s="9"/>
    </row>
    <row r="8" spans="1:4" x14ac:dyDescent="0.25">
      <c r="A8" s="9">
        <v>2</v>
      </c>
      <c r="B8" s="11" t="s">
        <v>64</v>
      </c>
      <c r="C8" s="18">
        <v>5878.76</v>
      </c>
      <c r="D8" s="61">
        <f>C8+D6</f>
        <v>7518.76</v>
      </c>
    </row>
    <row r="9" spans="1:4" x14ac:dyDescent="0.25">
      <c r="A9" s="3"/>
      <c r="B9" s="3" t="s">
        <v>3</v>
      </c>
      <c r="C9" s="18"/>
      <c r="D9" s="3"/>
    </row>
    <row r="10" spans="1:4" x14ac:dyDescent="0.25">
      <c r="A10" s="11">
        <v>1</v>
      </c>
      <c r="B10" s="11" t="s">
        <v>70</v>
      </c>
      <c r="C10" s="36">
        <v>6563.8</v>
      </c>
      <c r="D10" s="3">
        <f>C10+D8</f>
        <v>14082.560000000001</v>
      </c>
    </row>
    <row r="11" spans="1:4" x14ac:dyDescent="0.25">
      <c r="A11" s="3"/>
      <c r="B11" s="3" t="s">
        <v>8</v>
      </c>
      <c r="C11" s="36"/>
      <c r="D11" s="3"/>
    </row>
    <row r="12" spans="1:4" ht="30" x14ac:dyDescent="0.25">
      <c r="A12" s="12">
        <v>1</v>
      </c>
      <c r="B12" s="11" t="s">
        <v>89</v>
      </c>
      <c r="C12" s="16">
        <v>4770.8</v>
      </c>
      <c r="D12" s="12"/>
    </row>
    <row r="13" spans="1:4" ht="30" x14ac:dyDescent="0.25">
      <c r="A13" s="13">
        <v>2</v>
      </c>
      <c r="B13" s="11" t="s">
        <v>90</v>
      </c>
      <c r="C13" s="16">
        <v>7914.5</v>
      </c>
      <c r="D13" s="17"/>
    </row>
    <row r="14" spans="1:4" ht="30" x14ac:dyDescent="0.25">
      <c r="A14" s="31">
        <v>3</v>
      </c>
      <c r="B14" s="32" t="s">
        <v>91</v>
      </c>
      <c r="C14" s="13">
        <v>2923.17</v>
      </c>
      <c r="D14" s="12"/>
    </row>
    <row r="15" spans="1:4" x14ac:dyDescent="0.25">
      <c r="A15" s="14"/>
      <c r="B15" s="20" t="s">
        <v>81</v>
      </c>
      <c r="C15" s="50">
        <f>SUM(C12:C14)</f>
        <v>15608.47</v>
      </c>
      <c r="D15" s="45">
        <f>C15+D10</f>
        <v>29691.03</v>
      </c>
    </row>
    <row r="16" spans="1:4" x14ac:dyDescent="0.25">
      <c r="A16" s="13"/>
      <c r="B16" s="3" t="s">
        <v>10</v>
      </c>
      <c r="C16" s="13"/>
      <c r="D16" s="13"/>
    </row>
    <row r="17" spans="1:4" x14ac:dyDescent="0.25">
      <c r="A17" s="13">
        <v>1</v>
      </c>
      <c r="B17" s="13" t="s">
        <v>99</v>
      </c>
      <c r="C17" s="13">
        <v>4074.32</v>
      </c>
      <c r="D17" s="12">
        <f>C17+D15</f>
        <v>33765.35</v>
      </c>
    </row>
    <row r="18" spans="1:4" x14ac:dyDescent="0.25">
      <c r="A18" s="13"/>
      <c r="B18" s="12" t="s">
        <v>11</v>
      </c>
      <c r="C18" s="13"/>
      <c r="D18" s="13"/>
    </row>
    <row r="19" spans="1:4" x14ac:dyDescent="0.25">
      <c r="A19" s="13">
        <v>1</v>
      </c>
      <c r="B19" s="13" t="s">
        <v>106</v>
      </c>
      <c r="C19" s="13">
        <v>2748.7</v>
      </c>
      <c r="D19" s="12"/>
    </row>
    <row r="20" spans="1:4" x14ac:dyDescent="0.25">
      <c r="A20" s="13">
        <v>2</v>
      </c>
      <c r="B20" s="13" t="s">
        <v>107</v>
      </c>
      <c r="C20" s="13">
        <v>4552.8</v>
      </c>
      <c r="D20" s="13"/>
    </row>
    <row r="21" spans="1:4" x14ac:dyDescent="0.25">
      <c r="A21" s="13"/>
      <c r="B21" s="37" t="s">
        <v>100</v>
      </c>
      <c r="C21" s="12">
        <f>SUM(C19:C20)</f>
        <v>7301.5</v>
      </c>
      <c r="D21" s="12">
        <f>C21+D17</f>
        <v>41066.85</v>
      </c>
    </row>
    <row r="22" spans="1:4" x14ac:dyDescent="0.25">
      <c r="A22" s="13"/>
      <c r="B22" s="12" t="s">
        <v>12</v>
      </c>
      <c r="C22" s="13"/>
      <c r="D22" s="13"/>
    </row>
    <row r="23" spans="1:4" x14ac:dyDescent="0.25">
      <c r="A23" s="13">
        <v>1</v>
      </c>
      <c r="B23" s="13" t="s">
        <v>114</v>
      </c>
      <c r="C23" s="12">
        <v>29407.5</v>
      </c>
      <c r="D23" s="12">
        <f>C23+D21</f>
        <v>70474.350000000006</v>
      </c>
    </row>
    <row r="24" spans="1:4" x14ac:dyDescent="0.25">
      <c r="A24" s="13"/>
      <c r="B24" s="12" t="s">
        <v>13</v>
      </c>
      <c r="C24" s="13"/>
      <c r="D24" s="13"/>
    </row>
    <row r="25" spans="1:4" x14ac:dyDescent="0.25">
      <c r="A25" s="13">
        <v>1</v>
      </c>
      <c r="B25" s="11" t="s">
        <v>118</v>
      </c>
      <c r="C25" s="13">
        <v>3541.6</v>
      </c>
      <c r="D25" s="12">
        <f>C25+D23</f>
        <v>74015.950000000012</v>
      </c>
    </row>
    <row r="26" spans="1:4" x14ac:dyDescent="0.25">
      <c r="A26" s="13"/>
      <c r="B26" s="3" t="s">
        <v>14</v>
      </c>
      <c r="C26" s="13"/>
      <c r="D26" s="13"/>
    </row>
    <row r="27" spans="1:4" x14ac:dyDescent="0.25">
      <c r="A27" s="13">
        <v>1</v>
      </c>
      <c r="B27" s="13" t="s">
        <v>133</v>
      </c>
      <c r="C27" s="12">
        <v>2700</v>
      </c>
      <c r="D27" s="12">
        <f>C27+D25</f>
        <v>76715.950000000012</v>
      </c>
    </row>
    <row r="28" spans="1:4" x14ac:dyDescent="0.25">
      <c r="A28" s="13"/>
      <c r="B28" s="12" t="s">
        <v>15</v>
      </c>
      <c r="C28" s="13"/>
      <c r="D28" s="13"/>
    </row>
    <row r="29" spans="1:4" x14ac:dyDescent="0.25">
      <c r="A29" s="13">
        <v>1</v>
      </c>
      <c r="B29" s="11" t="s">
        <v>139</v>
      </c>
      <c r="C29" s="13">
        <v>3451.54</v>
      </c>
      <c r="D29" s="12">
        <f>C29+D27</f>
        <v>80167.490000000005</v>
      </c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topLeftCell="A3" zoomScale="65" zoomScaleNormal="65" zoomScaleSheetLayoutView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6.140625" customWidth="1"/>
    <col min="5" max="5" width="16.7109375" customWidth="1"/>
    <col min="6" max="6" width="18.85546875" customWidth="1"/>
    <col min="7" max="7" width="16.140625" customWidth="1"/>
    <col min="8" max="8" width="16.7109375" customWidth="1"/>
    <col min="9" max="9" width="17.42578125" customWidth="1"/>
    <col min="10" max="10" width="16.85546875" customWidth="1"/>
    <col min="11" max="11" width="17.28515625" customWidth="1"/>
    <col min="12" max="12" width="15.28515625" customWidth="1"/>
    <col min="13" max="13" width="17.140625" customWidth="1"/>
    <col min="14" max="14" width="19.28515625" customWidth="1"/>
  </cols>
  <sheetData>
    <row r="1" spans="1:14" ht="21" x14ac:dyDescent="0.35">
      <c r="A1" s="64" t="s">
        <v>54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15.75" x14ac:dyDescent="0.25">
      <c r="A2" s="2" t="s">
        <v>47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10" customFormat="1" ht="20.25" customHeight="1" x14ac:dyDescent="0.25">
      <c r="A3" s="8"/>
      <c r="B3" s="26" t="s">
        <v>2</v>
      </c>
      <c r="C3" s="26" t="s">
        <v>5</v>
      </c>
      <c r="D3" s="26" t="s">
        <v>3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  <c r="K3" s="26" t="s">
        <v>13</v>
      </c>
      <c r="L3" s="26" t="s">
        <v>14</v>
      </c>
      <c r="M3" s="26" t="s">
        <v>15</v>
      </c>
      <c r="N3" s="22" t="s">
        <v>16</v>
      </c>
    </row>
    <row r="4" spans="1:14" ht="39.75" customHeight="1" x14ac:dyDescent="0.35">
      <c r="A4" s="27" t="s">
        <v>28</v>
      </c>
      <c r="B4" s="23">
        <f>B5+B6+B7</f>
        <v>73217.649999999994</v>
      </c>
      <c r="C4" s="23">
        <f t="shared" ref="C4:N4" si="0">C5+C6+C7</f>
        <v>65157.649999999994</v>
      </c>
      <c r="D4" s="23">
        <f t="shared" si="0"/>
        <v>65157.649999999994</v>
      </c>
      <c r="E4" s="23">
        <f t="shared" si="0"/>
        <v>71681.569999999992</v>
      </c>
      <c r="F4" s="23">
        <f t="shared" si="0"/>
        <v>71681.569999999992</v>
      </c>
      <c r="G4" s="23">
        <f t="shared" si="0"/>
        <v>71681.569999999992</v>
      </c>
      <c r="H4" s="23">
        <f t="shared" si="0"/>
        <v>71681.569999999992</v>
      </c>
      <c r="I4" s="23">
        <f t="shared" si="0"/>
        <v>71681.569999999992</v>
      </c>
      <c r="J4" s="23">
        <f t="shared" si="0"/>
        <v>71681.569999999992</v>
      </c>
      <c r="K4" s="23">
        <f t="shared" si="0"/>
        <v>71681.569999999992</v>
      </c>
      <c r="L4" s="23">
        <f t="shared" si="0"/>
        <v>71681.569999999992</v>
      </c>
      <c r="M4" s="23">
        <f t="shared" si="0"/>
        <v>71681.569999999992</v>
      </c>
      <c r="N4" s="23">
        <f t="shared" si="0"/>
        <v>848667.07999999984</v>
      </c>
    </row>
    <row r="5" spans="1:14" ht="39" customHeight="1" x14ac:dyDescent="0.35">
      <c r="A5" s="27" t="s">
        <v>17</v>
      </c>
      <c r="B5" s="24">
        <v>37594.089999999997</v>
      </c>
      <c r="C5" s="24">
        <v>37594.089999999997</v>
      </c>
      <c r="D5" s="24">
        <v>37594.089999999997</v>
      </c>
      <c r="E5" s="24">
        <v>41345.339999999997</v>
      </c>
      <c r="F5" s="24">
        <v>41345.339999999997</v>
      </c>
      <c r="G5" s="24">
        <v>41345.339999999997</v>
      </c>
      <c r="H5" s="24">
        <v>41345.339999999997</v>
      </c>
      <c r="I5" s="24">
        <v>41345.339999999997</v>
      </c>
      <c r="J5" s="24">
        <v>41345.339999999997</v>
      </c>
      <c r="K5" s="24">
        <v>41345.339999999997</v>
      </c>
      <c r="L5" s="24">
        <v>41345.339999999997</v>
      </c>
      <c r="M5" s="24">
        <v>41345.339999999997</v>
      </c>
      <c r="N5" s="24">
        <f t="shared" ref="N5:N23" si="1">SUM(B5:M5)</f>
        <v>484890.32999999984</v>
      </c>
    </row>
    <row r="6" spans="1:14" ht="44.25" customHeight="1" x14ac:dyDescent="0.35">
      <c r="A6" s="27" t="s">
        <v>39</v>
      </c>
      <c r="B6" s="24">
        <v>27563.56</v>
      </c>
      <c r="C6" s="24">
        <v>27563.56</v>
      </c>
      <c r="D6" s="24">
        <v>27563.56</v>
      </c>
      <c r="E6" s="24">
        <v>30336.23</v>
      </c>
      <c r="F6" s="24">
        <v>30336.23</v>
      </c>
      <c r="G6" s="24">
        <v>30336.23</v>
      </c>
      <c r="H6" s="24">
        <v>30336.23</v>
      </c>
      <c r="I6" s="24">
        <v>30336.23</v>
      </c>
      <c r="J6" s="24">
        <v>30336.23</v>
      </c>
      <c r="K6" s="24">
        <v>30336.23</v>
      </c>
      <c r="L6" s="24">
        <v>30336.23</v>
      </c>
      <c r="M6" s="24">
        <v>30336.23</v>
      </c>
      <c r="N6" s="24">
        <f>SUM(B6:M6)</f>
        <v>355716.75</v>
      </c>
    </row>
    <row r="7" spans="1:14" ht="44.25" customHeight="1" x14ac:dyDescent="0.35">
      <c r="A7" s="27" t="s">
        <v>32</v>
      </c>
      <c r="B7" s="24">
        <v>8060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>
        <f>SUM(B7:M7)</f>
        <v>8060</v>
      </c>
    </row>
    <row r="8" spans="1:14" ht="36" customHeight="1" x14ac:dyDescent="0.35">
      <c r="A8" s="28" t="s">
        <v>18</v>
      </c>
      <c r="B8" s="23">
        <f>B9+B10+B11+B12+B13</f>
        <v>65647.86</v>
      </c>
      <c r="C8" s="23">
        <f t="shared" ref="C8:M8" si="2">C9+C10+C11+C12+C13</f>
        <v>72243.259999999995</v>
      </c>
      <c r="D8" s="23">
        <f t="shared" si="2"/>
        <v>68660.900000000009</v>
      </c>
      <c r="E8" s="23">
        <f t="shared" si="2"/>
        <v>74486.880000000005</v>
      </c>
      <c r="F8" s="23">
        <f t="shared" si="2"/>
        <v>107963.21</v>
      </c>
      <c r="G8" s="23">
        <f t="shared" si="2"/>
        <v>67199.509999999995</v>
      </c>
      <c r="H8" s="23">
        <f t="shared" si="2"/>
        <v>68591.97</v>
      </c>
      <c r="I8" s="23">
        <f t="shared" si="2"/>
        <v>78379.77</v>
      </c>
      <c r="J8" s="23">
        <f t="shared" si="2"/>
        <v>74233.34</v>
      </c>
      <c r="K8" s="23">
        <f t="shared" si="2"/>
        <v>67530.61</v>
      </c>
      <c r="L8" s="23">
        <f t="shared" si="2"/>
        <v>74256.56</v>
      </c>
      <c r="M8" s="23">
        <f t="shared" si="2"/>
        <v>90838.709999999992</v>
      </c>
      <c r="N8" s="23">
        <f t="shared" si="1"/>
        <v>910032.58000000007</v>
      </c>
    </row>
    <row r="9" spans="1:14" ht="40.5" customHeight="1" x14ac:dyDescent="0.35">
      <c r="A9" s="27" t="s">
        <v>19</v>
      </c>
      <c r="B9" s="24">
        <v>2158.92</v>
      </c>
      <c r="C9" s="24">
        <v>3422.82</v>
      </c>
      <c r="D9" s="24">
        <v>2158.92</v>
      </c>
      <c r="E9" s="24">
        <v>2158.92</v>
      </c>
      <c r="F9" s="24">
        <v>7380.42</v>
      </c>
      <c r="G9" s="24">
        <v>2158.92</v>
      </c>
      <c r="H9" s="24">
        <v>2158.92</v>
      </c>
      <c r="I9" s="24">
        <v>2158.92</v>
      </c>
      <c r="J9" s="24">
        <v>2158.92</v>
      </c>
      <c r="K9" s="25">
        <v>3538.92</v>
      </c>
      <c r="L9" s="24">
        <v>2158.92</v>
      </c>
      <c r="M9" s="24">
        <v>2158.92</v>
      </c>
      <c r="N9" s="23">
        <f t="shared" si="1"/>
        <v>33772.439999999988</v>
      </c>
    </row>
    <row r="10" spans="1:14" ht="45.75" customHeight="1" x14ac:dyDescent="0.35">
      <c r="A10" s="27" t="s">
        <v>20</v>
      </c>
      <c r="B10" s="25">
        <v>11529</v>
      </c>
      <c r="C10" s="24">
        <v>14283</v>
      </c>
      <c r="D10" s="24">
        <f>13929+2350</f>
        <v>16279</v>
      </c>
      <c r="E10" s="24">
        <f>22512.5+1620</f>
        <v>24132.5</v>
      </c>
      <c r="F10" s="24">
        <v>17542.5</v>
      </c>
      <c r="G10" s="24">
        <v>12285</v>
      </c>
      <c r="H10" s="24">
        <v>14175</v>
      </c>
      <c r="I10" s="24">
        <f>20097.7+810</f>
        <v>20907.7</v>
      </c>
      <c r="J10" s="24">
        <v>19357.599999999999</v>
      </c>
      <c r="K10" s="25">
        <v>14175</v>
      </c>
      <c r="L10" s="24">
        <v>20137.7</v>
      </c>
      <c r="M10" s="24">
        <v>14175</v>
      </c>
      <c r="N10" s="23">
        <f t="shared" si="1"/>
        <v>198979.00000000003</v>
      </c>
    </row>
    <row r="11" spans="1:14" ht="45.75" customHeight="1" x14ac:dyDescent="0.35">
      <c r="A11" s="34" t="s">
        <v>30</v>
      </c>
      <c r="B11" s="25"/>
      <c r="C11" s="24">
        <v>202.44</v>
      </c>
      <c r="D11" s="24">
        <v>1433.75</v>
      </c>
      <c r="E11" s="24"/>
      <c r="F11" s="24">
        <v>1669.76</v>
      </c>
      <c r="G11" s="24"/>
      <c r="H11" s="24">
        <v>690</v>
      </c>
      <c r="I11" s="24">
        <v>182.5</v>
      </c>
      <c r="J11" s="24">
        <v>365</v>
      </c>
      <c r="K11" s="24">
        <v>433.7</v>
      </c>
      <c r="L11" s="24"/>
      <c r="M11" s="24">
        <v>921.9</v>
      </c>
      <c r="N11" s="23">
        <f t="shared" si="1"/>
        <v>5899.0499999999993</v>
      </c>
    </row>
    <row r="12" spans="1:14" ht="45.75" customHeight="1" x14ac:dyDescent="0.35">
      <c r="A12" s="34" t="s">
        <v>38</v>
      </c>
      <c r="B12" s="25">
        <v>48195.46</v>
      </c>
      <c r="C12" s="25">
        <v>48195.46</v>
      </c>
      <c r="D12" s="24">
        <v>48195.46</v>
      </c>
      <c r="E12" s="24">
        <v>48195.46</v>
      </c>
      <c r="F12" s="24">
        <v>78995.460000000006</v>
      </c>
      <c r="G12" s="24">
        <v>48195.46</v>
      </c>
      <c r="H12" s="24">
        <v>48195.46</v>
      </c>
      <c r="I12" s="24">
        <v>48195.46</v>
      </c>
      <c r="J12" s="24">
        <v>48195.46</v>
      </c>
      <c r="K12" s="24">
        <v>48195.46</v>
      </c>
      <c r="L12" s="24">
        <v>48195.46</v>
      </c>
      <c r="M12" s="24">
        <v>71599.710000000006</v>
      </c>
      <c r="N12" s="23">
        <f t="shared" si="1"/>
        <v>632549.77</v>
      </c>
    </row>
    <row r="13" spans="1:14" ht="21.75" customHeight="1" x14ac:dyDescent="0.35">
      <c r="A13" s="27" t="s">
        <v>21</v>
      </c>
      <c r="B13" s="24">
        <v>3764.48</v>
      </c>
      <c r="C13" s="25">
        <v>6139.54</v>
      </c>
      <c r="D13" s="24">
        <v>593.77</v>
      </c>
      <c r="E13" s="24"/>
      <c r="F13" s="24">
        <v>2375.0700000000002</v>
      </c>
      <c r="G13" s="24">
        <v>4560.13</v>
      </c>
      <c r="H13" s="24">
        <v>3372.59</v>
      </c>
      <c r="I13" s="24">
        <v>6935.19</v>
      </c>
      <c r="J13" s="24">
        <v>4156.3599999999997</v>
      </c>
      <c r="K13" s="24">
        <v>1187.53</v>
      </c>
      <c r="L13" s="24">
        <v>3764.48</v>
      </c>
      <c r="M13" s="24">
        <v>1983.18</v>
      </c>
      <c r="N13" s="24">
        <f t="shared" si="1"/>
        <v>38832.320000000007</v>
      </c>
    </row>
    <row r="14" spans="1:14" ht="23.25" customHeight="1" x14ac:dyDescent="0.35">
      <c r="A14" s="28" t="s">
        <v>22</v>
      </c>
      <c r="B14" s="23">
        <f>B15+B16+B17</f>
        <v>5161</v>
      </c>
      <c r="C14" s="23">
        <f t="shared" ref="C14:M14" si="3">C15+C16+C17</f>
        <v>7148.76</v>
      </c>
      <c r="D14" s="23">
        <f t="shared" si="3"/>
        <v>12100.8</v>
      </c>
      <c r="E14" s="23">
        <f t="shared" si="3"/>
        <v>0</v>
      </c>
      <c r="F14" s="23">
        <f t="shared" si="3"/>
        <v>37073.47</v>
      </c>
      <c r="G14" s="23">
        <f t="shared" si="3"/>
        <v>0</v>
      </c>
      <c r="H14" s="23">
        <f t="shared" si="3"/>
        <v>11799.02</v>
      </c>
      <c r="I14" s="23">
        <f t="shared" si="3"/>
        <v>7301.5</v>
      </c>
      <c r="J14" s="23">
        <f t="shared" si="3"/>
        <v>35042.800000000003</v>
      </c>
      <c r="K14" s="23">
        <f t="shared" si="3"/>
        <v>3541.6</v>
      </c>
      <c r="L14" s="23">
        <f t="shared" si="3"/>
        <v>105660.54000000001</v>
      </c>
      <c r="M14" s="23">
        <f t="shared" si="3"/>
        <v>14862.54</v>
      </c>
      <c r="N14" s="23">
        <f t="shared" si="1"/>
        <v>239692.03000000003</v>
      </c>
    </row>
    <row r="15" spans="1:14" ht="42" customHeight="1" x14ac:dyDescent="0.35">
      <c r="A15" s="27" t="s">
        <v>23</v>
      </c>
      <c r="B15" s="24">
        <v>3521</v>
      </c>
      <c r="C15" s="24"/>
      <c r="D15" s="24">
        <v>5537</v>
      </c>
      <c r="E15" s="24"/>
      <c r="F15" s="24">
        <v>16965</v>
      </c>
      <c r="G15" s="24"/>
      <c r="H15" s="24"/>
      <c r="I15" s="24"/>
      <c r="J15" s="24"/>
      <c r="K15" s="24"/>
      <c r="L15" s="24">
        <v>52542.9</v>
      </c>
      <c r="M15" s="24">
        <v>6311</v>
      </c>
      <c r="N15" s="24">
        <f t="shared" si="1"/>
        <v>84876.9</v>
      </c>
    </row>
    <row r="16" spans="1:14" ht="40.5" customHeight="1" x14ac:dyDescent="0.35">
      <c r="A16" s="27" t="s">
        <v>24</v>
      </c>
      <c r="B16" s="24"/>
      <c r="C16" s="24">
        <v>1270</v>
      </c>
      <c r="D16" s="24"/>
      <c r="E16" s="24"/>
      <c r="F16" s="24">
        <v>4500</v>
      </c>
      <c r="G16" s="24"/>
      <c r="H16" s="24">
        <v>7724.7</v>
      </c>
      <c r="I16" s="24"/>
      <c r="J16" s="24">
        <v>5635.3</v>
      </c>
      <c r="K16" s="24"/>
      <c r="L16" s="24">
        <v>50417.64</v>
      </c>
      <c r="M16" s="24">
        <v>5100</v>
      </c>
      <c r="N16" s="24">
        <f t="shared" si="1"/>
        <v>74647.64</v>
      </c>
    </row>
    <row r="17" spans="1:14" ht="40.5" customHeight="1" x14ac:dyDescent="0.35">
      <c r="A17" s="34" t="s">
        <v>31</v>
      </c>
      <c r="B17" s="24">
        <v>1640</v>
      </c>
      <c r="C17" s="24">
        <v>5878.76</v>
      </c>
      <c r="D17" s="24">
        <v>6563.8</v>
      </c>
      <c r="E17" s="24"/>
      <c r="F17" s="24">
        <v>15608.47</v>
      </c>
      <c r="G17" s="24"/>
      <c r="H17" s="24">
        <v>4074.32</v>
      </c>
      <c r="I17" s="24">
        <v>7301.5</v>
      </c>
      <c r="J17" s="24">
        <v>29407.5</v>
      </c>
      <c r="K17" s="24">
        <v>3541.6</v>
      </c>
      <c r="L17" s="24">
        <v>2700</v>
      </c>
      <c r="M17" s="24">
        <v>3451.54</v>
      </c>
      <c r="N17" s="24">
        <f t="shared" si="1"/>
        <v>80167.490000000005</v>
      </c>
    </row>
    <row r="18" spans="1:14" ht="40.5" customHeight="1" x14ac:dyDescent="0.35">
      <c r="A18" s="44" t="s">
        <v>41</v>
      </c>
      <c r="B18" s="24"/>
      <c r="C18" s="24"/>
      <c r="D18" s="24"/>
      <c r="E18" s="24"/>
      <c r="F18" s="24">
        <v>450</v>
      </c>
      <c r="G18" s="24">
        <v>15093</v>
      </c>
      <c r="H18" s="24"/>
      <c r="I18" s="24"/>
      <c r="J18" s="24">
        <v>1800</v>
      </c>
      <c r="K18" s="24"/>
      <c r="L18" s="24">
        <v>20825</v>
      </c>
      <c r="M18" s="24"/>
      <c r="N18" s="23">
        <f t="shared" si="1"/>
        <v>38168</v>
      </c>
    </row>
    <row r="19" spans="1:14" ht="40.5" customHeight="1" x14ac:dyDescent="0.35">
      <c r="A19" s="28" t="s">
        <v>42</v>
      </c>
      <c r="B19" s="23">
        <f>B20+B21+B22</f>
        <v>0</v>
      </c>
      <c r="C19" s="23">
        <f t="shared" ref="C19:M19" si="4">C20+C21+C22</f>
        <v>0</v>
      </c>
      <c r="D19" s="23">
        <f t="shared" si="4"/>
        <v>0</v>
      </c>
      <c r="E19" s="23">
        <f t="shared" si="4"/>
        <v>0</v>
      </c>
      <c r="F19" s="23">
        <f t="shared" si="4"/>
        <v>0</v>
      </c>
      <c r="G19" s="23">
        <f t="shared" si="4"/>
        <v>0</v>
      </c>
      <c r="H19" s="23">
        <f t="shared" si="4"/>
        <v>0</v>
      </c>
      <c r="I19" s="23">
        <f t="shared" si="4"/>
        <v>0</v>
      </c>
      <c r="J19" s="23">
        <f t="shared" si="4"/>
        <v>0</v>
      </c>
      <c r="K19" s="23">
        <f t="shared" si="4"/>
        <v>0</v>
      </c>
      <c r="L19" s="23">
        <f t="shared" si="4"/>
        <v>0</v>
      </c>
      <c r="M19" s="23">
        <f t="shared" si="4"/>
        <v>0</v>
      </c>
      <c r="N19" s="23">
        <f t="shared" ref="N19:N22" si="5">SUM(B19:M19)</f>
        <v>0</v>
      </c>
    </row>
    <row r="20" spans="1:14" ht="40.5" customHeight="1" x14ac:dyDescent="0.35">
      <c r="A20" s="27" t="s">
        <v>43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>
        <f t="shared" si="5"/>
        <v>0</v>
      </c>
    </row>
    <row r="21" spans="1:14" ht="40.5" customHeight="1" x14ac:dyDescent="0.35">
      <c r="A21" s="27" t="s">
        <v>44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>
        <f t="shared" si="5"/>
        <v>0</v>
      </c>
    </row>
    <row r="22" spans="1:14" ht="40.5" customHeight="1" x14ac:dyDescent="0.35">
      <c r="A22" s="34" t="s">
        <v>45</v>
      </c>
      <c r="B22" s="24"/>
      <c r="C22" s="24"/>
      <c r="D22" s="24"/>
      <c r="E22" s="25"/>
      <c r="F22" s="24"/>
      <c r="G22" s="24"/>
      <c r="H22" s="24"/>
      <c r="I22" s="24"/>
      <c r="J22" s="24"/>
      <c r="K22" s="24"/>
      <c r="L22" s="24"/>
      <c r="M22" s="24"/>
      <c r="N22" s="24">
        <f t="shared" si="5"/>
        <v>0</v>
      </c>
    </row>
    <row r="23" spans="1:14" ht="39.75" customHeight="1" x14ac:dyDescent="0.35">
      <c r="A23" s="28" t="s">
        <v>46</v>
      </c>
      <c r="B23" s="23">
        <v>33027.35</v>
      </c>
      <c r="C23" s="23">
        <v>33027.35</v>
      </c>
      <c r="D23" s="23">
        <v>33027.35</v>
      </c>
      <c r="E23" s="23">
        <v>36289.31</v>
      </c>
      <c r="F23" s="23">
        <v>36289.31</v>
      </c>
      <c r="G23" s="23">
        <v>36289.31</v>
      </c>
      <c r="H23" s="23">
        <v>36289.31</v>
      </c>
      <c r="I23" s="23">
        <v>36289.31</v>
      </c>
      <c r="J23" s="23">
        <v>36289.31</v>
      </c>
      <c r="K23" s="23">
        <v>36289.31</v>
      </c>
      <c r="L23" s="23">
        <v>36289.31</v>
      </c>
      <c r="M23" s="23">
        <v>36289.31</v>
      </c>
      <c r="N23" s="23">
        <f t="shared" si="1"/>
        <v>425685.83999999997</v>
      </c>
    </row>
    <row r="24" spans="1:14" ht="22.5" customHeight="1" x14ac:dyDescent="0.35">
      <c r="A24" s="28" t="s">
        <v>25</v>
      </c>
      <c r="B24" s="23">
        <f>B4+B8+B14+B23+B18+B19</f>
        <v>177053.86000000002</v>
      </c>
      <c r="C24" s="23">
        <f t="shared" ref="C24:N24" si="6">C4+C8+C14+C23+C18+C19</f>
        <v>177577.02</v>
      </c>
      <c r="D24" s="23">
        <f t="shared" si="6"/>
        <v>178946.69999999998</v>
      </c>
      <c r="E24" s="23">
        <f t="shared" si="6"/>
        <v>182457.76</v>
      </c>
      <c r="F24" s="23">
        <f t="shared" si="6"/>
        <v>253457.56</v>
      </c>
      <c r="G24" s="23">
        <f t="shared" si="6"/>
        <v>190263.38999999998</v>
      </c>
      <c r="H24" s="23">
        <f t="shared" si="6"/>
        <v>188361.86999999997</v>
      </c>
      <c r="I24" s="23">
        <f t="shared" si="6"/>
        <v>193652.15</v>
      </c>
      <c r="J24" s="23">
        <f t="shared" si="6"/>
        <v>219047.01999999996</v>
      </c>
      <c r="K24" s="23">
        <f t="shared" si="6"/>
        <v>179043.09</v>
      </c>
      <c r="L24" s="23">
        <f t="shared" si="6"/>
        <v>308712.98</v>
      </c>
      <c r="M24" s="23">
        <f t="shared" si="6"/>
        <v>213672.12999999998</v>
      </c>
      <c r="N24" s="23">
        <f t="shared" si="6"/>
        <v>2462245.5299999998</v>
      </c>
    </row>
    <row r="25" spans="1:14" ht="15.75" x14ac:dyDescent="0.25">
      <c r="A25" s="65" t="s">
        <v>51</v>
      </c>
      <c r="B25" s="65"/>
      <c r="C25" s="65"/>
      <c r="D25" s="29"/>
      <c r="E25" s="29"/>
      <c r="F25" s="29"/>
      <c r="G25" s="38"/>
      <c r="H25" s="29"/>
      <c r="I25" s="29"/>
      <c r="J25" s="29"/>
      <c r="K25" s="29"/>
      <c r="L25" s="66" t="s">
        <v>29</v>
      </c>
      <c r="M25" s="66"/>
      <c r="N25" s="66"/>
    </row>
    <row r="26" spans="1:14" ht="15.75" x14ac:dyDescent="0.25">
      <c r="A26" s="30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 ht="15.75" x14ac:dyDescent="0.25">
      <c r="A27" s="65" t="s">
        <v>27</v>
      </c>
      <c r="B27" s="65"/>
      <c r="C27" s="65"/>
      <c r="D27" s="29"/>
      <c r="E27" s="29"/>
      <c r="F27" s="29"/>
      <c r="G27" s="29"/>
      <c r="H27" s="29"/>
      <c r="I27" s="29"/>
      <c r="J27" s="29"/>
      <c r="K27" s="29"/>
      <c r="L27" s="66" t="s">
        <v>33</v>
      </c>
      <c r="M27" s="66"/>
      <c r="N27" s="66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0"/>
  <sheetViews>
    <sheetView workbookViewId="0">
      <selection activeCell="D17" sqref="D17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5" ht="15.75" x14ac:dyDescent="0.25">
      <c r="A1" s="1"/>
      <c r="B1" s="62" t="s">
        <v>55</v>
      </c>
      <c r="C1" s="62"/>
      <c r="D1" s="62"/>
    </row>
    <row r="2" spans="1:5" ht="15.75" x14ac:dyDescent="0.25">
      <c r="A2" s="1"/>
      <c r="B2" s="63" t="s">
        <v>47</v>
      </c>
      <c r="C2" s="63"/>
      <c r="D2" s="63"/>
    </row>
    <row r="3" spans="1:5" ht="15.75" x14ac:dyDescent="0.25">
      <c r="A3" s="1"/>
      <c r="B3" s="62" t="s">
        <v>40</v>
      </c>
      <c r="C3" s="62"/>
      <c r="D3" s="62"/>
    </row>
    <row r="4" spans="1:5" ht="26.25" x14ac:dyDescent="0.25">
      <c r="A4" s="7"/>
      <c r="B4" s="8" t="s">
        <v>0</v>
      </c>
      <c r="C4" s="7" t="s">
        <v>1</v>
      </c>
      <c r="D4" s="8" t="s">
        <v>26</v>
      </c>
    </row>
    <row r="5" spans="1:5" x14ac:dyDescent="0.25">
      <c r="A5" s="9"/>
      <c r="B5" s="3" t="s">
        <v>8</v>
      </c>
      <c r="C5" s="9"/>
      <c r="D5" s="9"/>
    </row>
    <row r="6" spans="1:5" x14ac:dyDescent="0.25">
      <c r="A6" s="11">
        <v>1</v>
      </c>
      <c r="B6" s="11" t="s">
        <v>87</v>
      </c>
      <c r="C6" s="36">
        <v>450</v>
      </c>
      <c r="D6" s="3">
        <f>C6</f>
        <v>450</v>
      </c>
    </row>
    <row r="7" spans="1:5" x14ac:dyDescent="0.25">
      <c r="A7" s="13"/>
      <c r="B7" s="3" t="s">
        <v>9</v>
      </c>
      <c r="C7" s="16"/>
      <c r="D7" s="12"/>
    </row>
    <row r="8" spans="1:5" x14ac:dyDescent="0.25">
      <c r="A8" s="13">
        <v>1</v>
      </c>
      <c r="B8" s="11" t="s">
        <v>94</v>
      </c>
      <c r="C8" s="16">
        <v>6885</v>
      </c>
      <c r="D8" s="43"/>
    </row>
    <row r="9" spans="1:5" x14ac:dyDescent="0.25">
      <c r="A9" s="31">
        <v>2</v>
      </c>
      <c r="B9" s="42" t="s">
        <v>95</v>
      </c>
      <c r="C9" s="13">
        <v>8208</v>
      </c>
      <c r="D9" s="12"/>
    </row>
    <row r="10" spans="1:5" x14ac:dyDescent="0.25">
      <c r="A10" s="14"/>
      <c r="B10" s="20" t="s">
        <v>93</v>
      </c>
      <c r="C10" s="50">
        <f>SUM(C8:C9)</f>
        <v>15093</v>
      </c>
      <c r="D10" s="45">
        <f>C10+D6</f>
        <v>15543</v>
      </c>
      <c r="E10" s="47"/>
    </row>
    <row r="11" spans="1:5" x14ac:dyDescent="0.25">
      <c r="A11" s="13"/>
      <c r="B11" s="3" t="s">
        <v>12</v>
      </c>
      <c r="C11" s="13"/>
      <c r="D11" s="12"/>
    </row>
    <row r="12" spans="1:5" x14ac:dyDescent="0.25">
      <c r="A12" s="13">
        <v>1</v>
      </c>
      <c r="B12" s="11" t="s">
        <v>113</v>
      </c>
      <c r="C12" s="13">
        <v>1800</v>
      </c>
      <c r="D12" s="12">
        <f>C12+D10</f>
        <v>17343</v>
      </c>
    </row>
    <row r="13" spans="1:5" x14ac:dyDescent="0.25">
      <c r="A13" s="13"/>
      <c r="B13" s="12" t="s">
        <v>14</v>
      </c>
      <c r="C13" s="13"/>
      <c r="D13" s="12"/>
    </row>
    <row r="14" spans="1:5" x14ac:dyDescent="0.25">
      <c r="A14" s="13">
        <v>1</v>
      </c>
      <c r="B14" s="13" t="s">
        <v>134</v>
      </c>
      <c r="C14" s="13">
        <v>20135</v>
      </c>
      <c r="D14" s="12"/>
    </row>
    <row r="15" spans="1:5" x14ac:dyDescent="0.25">
      <c r="A15" s="13">
        <v>2</v>
      </c>
      <c r="B15" s="13" t="s">
        <v>135</v>
      </c>
      <c r="C15" s="13">
        <v>690</v>
      </c>
      <c r="D15" s="12"/>
    </row>
    <row r="16" spans="1:5" x14ac:dyDescent="0.25">
      <c r="A16" s="13"/>
      <c r="B16" s="37" t="s">
        <v>120</v>
      </c>
      <c r="C16" s="12">
        <f>SUM(C14:C15)</f>
        <v>20825</v>
      </c>
      <c r="D16" s="12">
        <f>C16+D12</f>
        <v>38168</v>
      </c>
    </row>
    <row r="17" spans="1:4" x14ac:dyDescent="0.25">
      <c r="A17" s="13"/>
      <c r="B17" s="13"/>
      <c r="C17" s="13"/>
      <c r="D17" s="12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3"/>
      <c r="C19" s="13"/>
      <c r="D19" s="12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3"/>
      <c r="C21" s="12"/>
      <c r="D21" s="12"/>
    </row>
    <row r="22" spans="1:4" x14ac:dyDescent="0.25">
      <c r="A22" s="13"/>
      <c r="B22" s="3"/>
      <c r="C22" s="13"/>
      <c r="D22" s="13"/>
    </row>
    <row r="23" spans="1:4" x14ac:dyDescent="0.25">
      <c r="A23" s="11"/>
      <c r="B23" s="11"/>
      <c r="C23" s="36"/>
      <c r="D23" s="3"/>
    </row>
    <row r="24" spans="1:4" x14ac:dyDescent="0.25">
      <c r="A24" s="13"/>
      <c r="B24" s="13"/>
      <c r="C24" s="13"/>
      <c r="D24" s="12"/>
    </row>
    <row r="25" spans="1:4" x14ac:dyDescent="0.25">
      <c r="A25" s="13"/>
      <c r="B25" s="13"/>
      <c r="C25" s="13"/>
      <c r="D25" s="12"/>
    </row>
    <row r="26" spans="1:4" x14ac:dyDescent="0.25">
      <c r="A26" s="13"/>
      <c r="B26" s="13"/>
      <c r="C26" s="13"/>
      <c r="D26" s="12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2"/>
    </row>
    <row r="29" spans="1:4" x14ac:dyDescent="0.25">
      <c r="A29" s="13"/>
      <c r="B29" s="13"/>
      <c r="C29" s="12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2"/>
      <c r="D31" s="12"/>
    </row>
    <row r="32" spans="1:4" x14ac:dyDescent="0.25">
      <c r="A32" s="13"/>
      <c r="B32" s="12"/>
      <c r="C32" s="13"/>
      <c r="D32" s="13"/>
    </row>
    <row r="33" spans="1:4" x14ac:dyDescent="0.25">
      <c r="A33" s="13"/>
      <c r="B33" s="13"/>
      <c r="C33" s="13"/>
      <c r="D33" s="12"/>
    </row>
    <row r="34" spans="1:4" x14ac:dyDescent="0.25">
      <c r="A34" s="13"/>
      <c r="B34" s="13"/>
      <c r="C34" s="13"/>
      <c r="D34" s="12"/>
    </row>
    <row r="35" spans="1:4" x14ac:dyDescent="0.25">
      <c r="A35" s="13"/>
      <c r="B35" s="12"/>
      <c r="C35" s="12"/>
      <c r="D35" s="12"/>
    </row>
    <row r="36" spans="1:4" x14ac:dyDescent="0.25">
      <c r="A36" s="13"/>
      <c r="B36" s="13"/>
      <c r="C36" s="13"/>
      <c r="D36" s="12"/>
    </row>
    <row r="37" spans="1:4" x14ac:dyDescent="0.25">
      <c r="A37" s="13"/>
      <c r="B37" s="12"/>
      <c r="C37" s="13"/>
      <c r="D37" s="13"/>
    </row>
    <row r="38" spans="1:4" x14ac:dyDescent="0.25">
      <c r="A38" s="13"/>
      <c r="B38" s="11"/>
      <c r="C38" s="13"/>
      <c r="D38" s="12"/>
    </row>
    <row r="39" spans="1:4" x14ac:dyDescent="0.25">
      <c r="A39" s="13"/>
      <c r="B39" s="11"/>
      <c r="C39" s="13"/>
      <c r="D39" s="12"/>
    </row>
    <row r="40" spans="1:4" x14ac:dyDescent="0.25">
      <c r="A40" s="13"/>
      <c r="B40" s="12"/>
      <c r="C40" s="12"/>
      <c r="D40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инж.об.</vt:lpstr>
      <vt:lpstr>ТР эл.оборуд.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2023-10-27T07:51:20Z</cp:lastPrinted>
  <dcterms:created xsi:type="dcterms:W3CDTF">2011-07-25T05:21:17Z</dcterms:created>
  <dcterms:modified xsi:type="dcterms:W3CDTF">2025-01-21T08:54:43Z</dcterms:modified>
</cp:coreProperties>
</file>