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3BF852D-6AF7-467B-ACA5-2D5AAF46453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29" i="1"/>
  <c r="D13" i="1"/>
  <c r="F38" i="1" l="1"/>
  <c r="H24" i="1" l="1"/>
  <c r="H39" i="1" s="1"/>
  <c r="H40" i="1" l="1"/>
  <c r="H44" i="1" s="1"/>
  <c r="F24" i="1"/>
  <c r="F39" i="1" s="1"/>
  <c r="F40" i="1" l="1"/>
  <c r="D19" i="1" l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<sst xmlns="http://schemas.openxmlformats.org/spreadsheetml/2006/main" count="41" uniqueCount="41">
  <si>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</si>
  <si>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</si>
  <si>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</si>
  <si>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</si>
  <si>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</si>
  <si>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</si>
  <si>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</si>
  <si>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</si>
  <si>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</si>
  <si>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</si>
  <si>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</si>
  <si>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</si>
  <si>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</si>
  <si>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</si>
  <si>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</si>
  <si>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</si>
  <si>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</si>
  <si>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</si>
  <si>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</si>
  <si>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</si>
  <si>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</si>
  <si>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</si>
  <si>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</si>
  <si>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</si>
  <si>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</si>
  <si>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</si>
  <si>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</si>
  <si>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</si>
  <si>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</si>
  <si>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</si>
  <si>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</si>
  <si>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</si>
  <si>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</si>
  <si>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</si>
  <si>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</si>
  <si>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</si>
  <si>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</si>
  <si>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</si>
  <si>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</si>
  <si>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</si>
  <si>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50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</si>
</sst>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2" fontId="0" fillId="2" borderId="1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6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1" t="s">
        <v>1</v>
      </c>
      <c r="B6" s="64"/>
      <c r="C6" s="64"/>
      <c r="D6" s="32"/>
      <c r="E6" s="31" t="s">
        <v>2</v>
      </c>
      <c r="F6" s="64"/>
      <c r="G6" s="64"/>
      <c r="H6" s="64"/>
      <c r="I6" s="32"/>
    </row>
    <row r="7" spans="1:9" x14ac:dyDescent="0.25">
      <c r="A7" s="65" t="s">
        <v>3</v>
      </c>
      <c r="B7" s="66"/>
      <c r="C7" s="66"/>
      <c r="D7" s="67"/>
      <c r="E7" s="31">
        <v>6526.8</v>
      </c>
      <c r="F7" s="64"/>
      <c r="G7" s="64"/>
      <c r="H7" s="64"/>
      <c r="I7" s="32"/>
    </row>
    <row r="8" spans="1:9" x14ac:dyDescent="0.25">
      <c r="A8" s="68" t="s">
        <v>4</v>
      </c>
      <c r="B8" s="69"/>
      <c r="C8" s="69"/>
      <c r="D8" s="70"/>
      <c r="E8" s="31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9" t="s">
        <v>5</v>
      </c>
      <c r="E9" s="60"/>
      <c r="F9" s="59"/>
      <c r="G9" s="60"/>
      <c r="H9" s="59"/>
      <c r="I9" s="60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1">
        <v>518632.10999999964</v>
      </c>
      <c r="E11" s="32"/>
      <c r="F11" s="89"/>
      <c r="G11" s="90"/>
      <c r="H11" s="31"/>
      <c r="I11" s="32"/>
    </row>
    <row r="12" spans="1:9" x14ac:dyDescent="0.25">
      <c r="A12" s="26" t="s">
        <v>6</v>
      </c>
      <c r="B12" s="27"/>
      <c r="C12" s="28"/>
      <c r="D12" s="29">
        <f>F44</f>
        <v>1898783.9999999998</v>
      </c>
      <c r="E12" s="32"/>
      <c r="F12" s="31"/>
      <c r="G12" s="32"/>
      <c r="H12" s="29"/>
      <c r="I12" s="32"/>
    </row>
    <row r="13" spans="1:9" x14ac:dyDescent="0.25">
      <c r="A13" s="91" t="s">
        <v>7</v>
      </c>
      <c r="B13" s="92"/>
      <c r="C13" s="93"/>
      <c r="D13" s="97">
        <f>1898784</f>
        <v>1898784</v>
      </c>
      <c r="E13" s="98"/>
      <c r="F13" s="101"/>
      <c r="G13" s="102"/>
      <c r="H13" s="79"/>
      <c r="I13" s="80"/>
    </row>
    <row r="14" spans="1:9" x14ac:dyDescent="0.25">
      <c r="A14" s="94"/>
      <c r="B14" s="95"/>
      <c r="C14" s="96"/>
      <c r="D14" s="99"/>
      <c r="E14" s="100"/>
      <c r="F14" s="103"/>
      <c r="G14" s="49"/>
      <c r="H14" s="50"/>
      <c r="I14" s="51"/>
    </row>
    <row r="15" spans="1:9" x14ac:dyDescent="0.25">
      <c r="A15" s="73" t="s">
        <v>34</v>
      </c>
      <c r="B15" s="74"/>
      <c r="C15" s="75"/>
      <c r="D15" s="79"/>
      <c r="E15" s="80"/>
      <c r="F15" s="83"/>
      <c r="G15" s="84"/>
      <c r="H15" s="79"/>
      <c r="I15" s="80"/>
    </row>
    <row r="16" spans="1:9" x14ac:dyDescent="0.25">
      <c r="A16" s="76"/>
      <c r="B16" s="77"/>
      <c r="C16" s="78"/>
      <c r="D16" s="81"/>
      <c r="E16" s="82"/>
      <c r="F16" s="85"/>
      <c r="G16" s="86"/>
      <c r="H16" s="81"/>
      <c r="I16" s="82"/>
    </row>
    <row r="17" spans="1:9" x14ac:dyDescent="0.25">
      <c r="A17" s="52"/>
      <c r="B17" s="53"/>
      <c r="C17" s="54"/>
      <c r="D17" s="50"/>
      <c r="E17" s="51"/>
      <c r="F17" s="87"/>
      <c r="G17" s="88"/>
      <c r="H17" s="50"/>
      <c r="I17" s="51"/>
    </row>
    <row r="18" spans="1:9" ht="30.75" customHeight="1" x14ac:dyDescent="0.25">
      <c r="A18" s="40"/>
      <c r="B18" s="41"/>
      <c r="C18" s="42"/>
      <c r="D18" s="31"/>
      <c r="E18" s="32"/>
      <c r="F18" s="17"/>
      <c r="G18" s="18"/>
      <c r="H18" s="31"/>
      <c r="I18" s="32"/>
    </row>
    <row r="19" spans="1:9" x14ac:dyDescent="0.25">
      <c r="A19" s="26" t="s">
        <v>8</v>
      </c>
      <c r="B19" s="27"/>
      <c r="C19" s="28"/>
      <c r="D19" s="55">
        <f>H44</f>
        <v>1859613.57</v>
      </c>
      <c r="E19" s="38"/>
      <c r="F19" s="37"/>
      <c r="G19" s="38"/>
      <c r="H19" s="29"/>
      <c r="I19" s="32"/>
    </row>
    <row r="20" spans="1:9" x14ac:dyDescent="0.25">
      <c r="A20" s="26" t="s">
        <v>17</v>
      </c>
      <c r="B20" s="27"/>
      <c r="C20" s="28"/>
      <c r="D20" s="55">
        <f>D11+D12+D15+D18-D19</f>
        <v>557802.53999999934</v>
      </c>
      <c r="E20" s="38"/>
      <c r="F20" s="31"/>
      <c r="G20" s="32"/>
      <c r="H20" s="31"/>
      <c r="I20" s="32"/>
    </row>
    <row r="21" spans="1:9" ht="21" customHeight="1" x14ac:dyDescent="0.25">
      <c r="A21" s="40" t="s">
        <v>18</v>
      </c>
      <c r="B21" s="41"/>
      <c r="C21" s="42"/>
      <c r="D21" s="29">
        <f>D12/(E7+E8)/12</f>
        <v>24.243427100569956</v>
      </c>
      <c r="E21" s="30"/>
      <c r="F21" s="29"/>
      <c r="G21" s="30"/>
      <c r="H21" s="31"/>
      <c r="I21" s="32"/>
    </row>
    <row r="22" spans="1:9" x14ac:dyDescent="0.25">
      <c r="A22" s="56"/>
      <c r="B22" s="57"/>
      <c r="C22" s="57"/>
      <c r="D22" s="57"/>
      <c r="E22" s="58"/>
      <c r="F22" s="59" t="s">
        <v>19</v>
      </c>
      <c r="G22" s="60"/>
      <c r="H22" s="59" t="s">
        <v>20</v>
      </c>
      <c r="I22" s="60"/>
    </row>
    <row r="23" spans="1:9" ht="27.75" customHeight="1" x14ac:dyDescent="0.25">
      <c r="A23" s="56"/>
      <c r="B23" s="57"/>
      <c r="C23" s="57"/>
      <c r="D23" s="57"/>
      <c r="E23" s="58"/>
      <c r="F23" s="61"/>
      <c r="G23" s="62"/>
      <c r="H23" s="61"/>
      <c r="I23" s="62"/>
    </row>
    <row r="24" spans="1:9" x14ac:dyDescent="0.25">
      <c r="A24" s="45" t="s">
        <v>9</v>
      </c>
      <c r="B24" s="46"/>
      <c r="C24" s="46"/>
      <c r="D24" s="46"/>
      <c r="E24" s="47"/>
      <c r="F24" s="21">
        <f>F25+F26+F27+F28+F29+F30+F31+F32+F33</f>
        <v>958264.77999999991</v>
      </c>
      <c r="G24" s="22"/>
      <c r="H24" s="21">
        <f>H25+H26+H27+H28+H29+H30+H31+H32+H33+H34</f>
        <v>1020444.65</v>
      </c>
      <c r="I24" s="22"/>
    </row>
    <row r="25" spans="1:9" ht="30" customHeight="1" x14ac:dyDescent="0.25">
      <c r="A25" s="40" t="s">
        <v>10</v>
      </c>
      <c r="B25" s="41"/>
      <c r="C25" s="41"/>
      <c r="D25" s="41"/>
      <c r="E25" s="42"/>
      <c r="F25" s="48">
        <v>35636.33</v>
      </c>
      <c r="G25" s="49"/>
      <c r="H25" s="50">
        <v>54330.99</v>
      </c>
      <c r="I25" s="51"/>
    </row>
    <row r="26" spans="1:9" x14ac:dyDescent="0.25">
      <c r="A26" s="52" t="s">
        <v>39</v>
      </c>
      <c r="B26" s="53"/>
      <c r="C26" s="53"/>
      <c r="D26" s="53"/>
      <c r="E26" s="54"/>
      <c r="F26" s="29">
        <v>161342.5</v>
      </c>
      <c r="G26" s="30"/>
      <c r="H26" s="31">
        <v>126268.15</v>
      </c>
      <c r="I26" s="32"/>
    </row>
    <row r="27" spans="1:9" x14ac:dyDescent="0.25">
      <c r="A27" s="26" t="s">
        <v>11</v>
      </c>
      <c r="B27" s="27"/>
      <c r="C27" s="27"/>
      <c r="D27" s="27"/>
      <c r="E27" s="28"/>
      <c r="F27" s="29">
        <v>39160.800000000003</v>
      </c>
      <c r="G27" s="30"/>
      <c r="H27" s="31">
        <v>28524.54</v>
      </c>
      <c r="I27" s="32"/>
    </row>
    <row r="28" spans="1:9" x14ac:dyDescent="0.25">
      <c r="A28" s="26" t="s">
        <v>16</v>
      </c>
      <c r="B28" s="27"/>
      <c r="C28" s="27"/>
      <c r="D28" s="27"/>
      <c r="E28" s="28"/>
      <c r="F28" s="29">
        <v>39160.800000000003</v>
      </c>
      <c r="G28" s="30"/>
      <c r="H28" s="37">
        <v>9782.98</v>
      </c>
      <c r="I28" s="38"/>
    </row>
    <row r="29" spans="1:9" ht="30" customHeight="1" x14ac:dyDescent="0.25">
      <c r="A29" s="40" t="s">
        <v>38</v>
      </c>
      <c r="B29" s="41"/>
      <c r="C29" s="41"/>
      <c r="D29" s="41"/>
      <c r="E29" s="42"/>
      <c r="F29" s="29">
        <f>270209.52+5482.51</f>
        <v>275692.03000000003</v>
      </c>
      <c r="G29" s="30"/>
      <c r="H29" s="31">
        <f>284307.36+11771.3+44928.37-3004.32</f>
        <v>338002.70999999996</v>
      </c>
      <c r="I29" s="32"/>
    </row>
    <row r="30" spans="1:9" x14ac:dyDescent="0.25">
      <c r="A30" s="26" t="s">
        <v>12</v>
      </c>
      <c r="B30" s="27"/>
      <c r="C30" s="27"/>
      <c r="D30" s="27"/>
      <c r="E30" s="28"/>
      <c r="F30" s="29">
        <v>399440.16</v>
      </c>
      <c r="G30" s="30"/>
      <c r="H30" s="31">
        <v>460530.96</v>
      </c>
      <c r="I30" s="32"/>
    </row>
    <row r="31" spans="1:9" x14ac:dyDescent="0.25">
      <c r="A31" s="10" t="s">
        <v>35</v>
      </c>
      <c r="B31" s="8"/>
      <c r="C31" s="8"/>
      <c r="D31" s="8"/>
      <c r="E31" s="9"/>
      <c r="F31" s="43">
        <v>7832.16</v>
      </c>
      <c r="G31" s="44"/>
      <c r="H31" s="31">
        <v>3004.32</v>
      </c>
      <c r="I31" s="32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1"/>
      <c r="I32" s="32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1"/>
      <c r="I33" s="32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1"/>
      <c r="I34" s="32"/>
    </row>
    <row r="35" spans="1:9" x14ac:dyDescent="0.25">
      <c r="A35" s="23" t="s">
        <v>25</v>
      </c>
      <c r="B35" s="24"/>
      <c r="C35" s="24"/>
      <c r="D35" s="24"/>
      <c r="E35" s="25"/>
      <c r="F35" s="21">
        <v>302712.98</v>
      </c>
      <c r="G35" s="22"/>
      <c r="H35" s="39">
        <v>338088.24</v>
      </c>
      <c r="I35" s="36"/>
    </row>
    <row r="36" spans="1:9" x14ac:dyDescent="0.25">
      <c r="A36" s="23" t="s">
        <v>23</v>
      </c>
      <c r="B36" s="24"/>
      <c r="C36" s="24"/>
      <c r="D36" s="24"/>
      <c r="E36" s="25"/>
      <c r="F36" s="21"/>
      <c r="G36" s="22"/>
      <c r="H36" s="21"/>
      <c r="I36" s="22"/>
    </row>
    <row r="37" spans="1:9" x14ac:dyDescent="0.25">
      <c r="A37" s="23" t="s">
        <v>24</v>
      </c>
      <c r="B37" s="24"/>
      <c r="C37" s="24"/>
      <c r="D37" s="24"/>
      <c r="E37" s="25"/>
      <c r="F37" s="21">
        <v>507523.97</v>
      </c>
      <c r="G37" s="22"/>
      <c r="H37" s="21">
        <v>490880.68</v>
      </c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136279.58-5997.31</f>
        <v>130282.26999999999</v>
      </c>
      <c r="G38" s="22"/>
      <c r="H38" s="21">
        <v>10200</v>
      </c>
      <c r="I38" s="22"/>
    </row>
    <row r="39" spans="1:9" x14ac:dyDescent="0.25">
      <c r="A39" s="23" t="s">
        <v>26</v>
      </c>
      <c r="B39" s="24"/>
      <c r="C39" s="24"/>
      <c r="D39" s="24"/>
      <c r="E39" s="25"/>
      <c r="F39" s="21">
        <f>F24+F35+F36+F37+F38</f>
        <v>1898783.9999999998</v>
      </c>
      <c r="G39" s="36"/>
      <c r="H39" s="21">
        <f>H24+H35+H36+H37+H38</f>
        <v>1859613.57</v>
      </c>
      <c r="I39" s="36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33" t="s">
        <v>30</v>
      </c>
      <c r="B43" s="34"/>
      <c r="C43" s="34"/>
      <c r="D43" s="34"/>
      <c r="E43" s="35"/>
      <c r="F43" s="21"/>
      <c r="G43" s="22"/>
      <c r="H43" s="21"/>
      <c r="I43" s="22"/>
    </row>
    <row r="44" spans="1:9" x14ac:dyDescent="0.25">
      <c r="A44" s="23" t="s">
        <v>21</v>
      </c>
      <c r="B44" s="24"/>
      <c r="C44" s="24"/>
      <c r="D44" s="24"/>
      <c r="E44" s="25"/>
      <c r="F44" s="21">
        <f>F39+F40</f>
        <v>1898783.9999999998</v>
      </c>
      <c r="G44" s="36"/>
      <c r="H44" s="21">
        <f>H39+H40</f>
        <v>1859613.57</v>
      </c>
      <c r="I44" s="36"/>
    </row>
    <row r="46" spans="1:9" x14ac:dyDescent="0.25">
      <c r="A46" t="s">
        <v>33</v>
      </c>
      <c r="F46" t="s">
        <v>15</v>
      </c>
      <c r="H46" t="s">
        <v>14</v>
      </c>
    </row>
  </sheetData>
  <mergeCells count="101">
    <mergeCell ref="A15:C17"/>
    <mergeCell ref="D15:E17"/>
    <mergeCell ref="F15:G17"/>
    <mergeCell ref="H15:I17"/>
    <mergeCell ref="A19:C19"/>
    <mergeCell ref="D19:E19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F19:G19"/>
    <mergeCell ref="H19:I19"/>
    <mergeCell ref="A18:C18"/>
    <mergeCell ref="D18:E18"/>
    <mergeCell ref="H18:I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32:E32"/>
    <mergeCell ref="F32:G32"/>
    <mergeCell ref="H32:I32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F40:G40"/>
    <mergeCell ref="F41:G41"/>
    <mergeCell ref="F42:G42"/>
    <mergeCell ref="H40:I40"/>
    <mergeCell ref="H41:I41"/>
    <mergeCell ref="H42:I42"/>
    <mergeCell ref="F38:G38"/>
    <mergeCell ref="H38:I38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A35:E35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2024-02-02T01:35:34Z</dcterms:modified>
</cp:coreProperties>
</file>