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ГОРОД\Сосновая\"/>
    </mc:Choice>
  </mc:AlternateContent>
  <xr:revisionPtr revIDLastSave="0" documentId="13_ncr:1_{D93BEC0D-7C90-4110-92B3-F7175EBB07AC}" xr6:coauthVersionLast="47" xr6:coauthVersionMax="47" xr10:uidLastSave="{00000000-0000-0000-0000-000000000000}"/>
  <bookViews>
    <workbookView xWindow="-120" yWindow="-120" windowWidth="25440" windowHeight="1539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  <sheet name="работы ТР" sheetId="10" r:id="rId10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5" l="1"/>
  <c r="D10" i="3"/>
  <c r="M16" i="5"/>
  <c r="C62" i="2"/>
  <c r="D62" i="2" s="1"/>
  <c r="D64" i="1"/>
  <c r="C64" i="1"/>
  <c r="D58" i="2"/>
  <c r="C58" i="2"/>
  <c r="D60" i="1"/>
  <c r="C60" i="1"/>
  <c r="D17" i="6"/>
  <c r="D54" i="2"/>
  <c r="C54" i="2"/>
  <c r="D55" i="1"/>
  <c r="C55" i="1"/>
  <c r="D8" i="3"/>
  <c r="D19" i="9"/>
  <c r="D48" i="2"/>
  <c r="C48" i="2"/>
  <c r="D50" i="1"/>
  <c r="C50" i="1"/>
  <c r="D17" i="9"/>
  <c r="D42" i="2"/>
  <c r="C42" i="2"/>
  <c r="D46" i="1"/>
  <c r="C46" i="1"/>
  <c r="D6" i="3" l="1"/>
  <c r="D15" i="9"/>
  <c r="C15" i="9"/>
  <c r="D15" i="6"/>
  <c r="C38" i="2"/>
  <c r="D41" i="1"/>
  <c r="C41" i="1"/>
  <c r="D10" i="9"/>
  <c r="C10" i="9"/>
  <c r="C9" i="9"/>
  <c r="C33" i="2"/>
  <c r="D36" i="1"/>
  <c r="C36" i="1"/>
  <c r="D6" i="9"/>
  <c r="D13" i="6"/>
  <c r="C28" i="2"/>
  <c r="D29" i="1"/>
  <c r="C29" i="1"/>
  <c r="C24" i="2"/>
  <c r="C23" i="1"/>
  <c r="D7" i="5" l="1"/>
  <c r="D11" i="6"/>
  <c r="C19" i="2"/>
  <c r="C18" i="1"/>
  <c r="C9" i="6"/>
  <c r="D9" i="6" s="1"/>
  <c r="C14" i="2"/>
  <c r="C12" i="1"/>
  <c r="B7" i="5"/>
  <c r="C10" i="2"/>
  <c r="D10" i="2" s="1"/>
  <c r="D14" i="2" l="1"/>
  <c r="D19" i="2" s="1"/>
  <c r="D24" i="2" s="1"/>
  <c r="D28" i="2" s="1"/>
  <c r="D33" i="2" s="1"/>
  <c r="D38" i="2" s="1"/>
  <c r="D4" i="5"/>
  <c r="C8" i="1" l="1"/>
  <c r="D8" i="1" s="1"/>
  <c r="D12" i="1" s="1"/>
  <c r="D18" i="1" s="1"/>
  <c r="D23" i="1" s="1"/>
  <c r="N20" i="5" l="1"/>
  <c r="N16" i="5"/>
  <c r="N13" i="5"/>
  <c r="N7" i="5"/>
  <c r="N5" i="5"/>
  <c r="N22" i="5"/>
  <c r="N19" i="5" l="1"/>
  <c r="M4" i="5"/>
  <c r="L4" i="5"/>
  <c r="K4" i="5"/>
  <c r="J4" i="5"/>
  <c r="I4" i="5"/>
  <c r="H4" i="5"/>
  <c r="G4" i="5"/>
  <c r="F4" i="5"/>
  <c r="E4" i="5"/>
  <c r="C4" i="5"/>
  <c r="B4" i="5"/>
  <c r="I8" i="5"/>
  <c r="N21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12" i="5"/>
  <c r="N11" i="5"/>
  <c r="M8" i="5"/>
  <c r="L8" i="5"/>
  <c r="K8" i="5"/>
  <c r="J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I24" i="5" l="1"/>
  <c r="H24" i="5"/>
  <c r="F24" i="5"/>
  <c r="G24" i="5"/>
  <c r="B24" i="5"/>
  <c r="J24" i="5"/>
  <c r="M24" i="5"/>
  <c r="K24" i="5"/>
  <c r="L24" i="5"/>
  <c r="E24" i="5"/>
  <c r="D24" i="5"/>
  <c r="C24" i="5"/>
  <c r="N6" i="5"/>
  <c r="N23" i="5"/>
  <c r="N4" i="5" l="1"/>
  <c r="N10" i="5"/>
  <c r="N9" i="5"/>
  <c r="N15" i="5" l="1"/>
  <c r="N14" i="5"/>
  <c r="N8" i="5" l="1"/>
</calcChain>
</file>

<file path=xl/sharedStrings.xml><?xml version="1.0" encoding="utf-8"?>
<sst xmlns="http://schemas.openxmlformats.org/spreadsheetml/2006/main" count="256" uniqueCount="118">
  <si>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</si>
  <si>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</si>
  <si>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</si>
  <si>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</si>
  <si>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</si>
  <si>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</si>
  <si>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</si>
  <si>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</si>
  <si>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</si>
  <si>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</si>
  <si>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</si>
  <si>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</si>
  <si>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</si>
  <si>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</si>
  <si>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</si>
  <si>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</si>
  <si>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</si>
  <si>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</si>
  <si>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</si>
  <si>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</si>
  <si>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</si>
  <si>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</si>
  <si>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</si>
  <si>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</si>
  <si>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</si>
  <si>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</si>
  <si>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</si>
  <si>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</si>
  <si>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</si>
  <si>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</si>
  <si>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</si>
  <si>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</si>
  <si>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</si>
  <si>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</si>
  <si>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</si>
  <si>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</si>
  <si>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</si>
  <si>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</si>
  <si>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</si>
  <si>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</si>
  <si>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</si>
  <si>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</si>
  <si>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</si>
  <si>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</si>
  <si>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</si>
  <si>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</si>
  <si>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</si>
  <si>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</si>
  <si>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</si>
  <si>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</si>
  <si>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</si>
  <si>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>Сосновая,50</t>
  </si>
  <si>
    <t xml:space="preserve">                                               Лицевой счёт  2017г</t>
  </si>
  <si>
    <t>5. ОДН 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</si>
  <si>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</si>
  <si>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</si>
  <si>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</si>
  <si>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</si>
  <si>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</si>
  <si>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системы видеонаблюдения</t>
  </si>
  <si>
    <t>Техническое обслуживание домофона</t>
  </si>
  <si>
    <t>Геен.директор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</si>
  <si>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</si>
  <si>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</si>
  <si>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2023г</t>
  </si>
  <si>
    <t>Лицевой счёт  2023г</t>
  </si>
  <si>
    <t>Очитска подъездных козырьков 4 шт</t>
  </si>
  <si>
    <t>Уборка снежных шапок на крыше</t>
  </si>
  <si>
    <t>Лицевой счёт 2023г</t>
  </si>
  <si>
    <t>Итого за февраль</t>
  </si>
  <si>
    <t>Замена светодиодной лампы у входа в подъезд №1</t>
  </si>
  <si>
    <t>Замена прожектора и фотореле</t>
  </si>
  <si>
    <t xml:space="preserve">Автовышка 1 час </t>
  </si>
  <si>
    <t>Устранение течи на стояке отопленяи в кухне Квартира №76</t>
  </si>
  <si>
    <t xml:space="preserve">Отключение подъездного отопления </t>
  </si>
  <si>
    <t>Итого за март</t>
  </si>
  <si>
    <t>Ремонт тамбурной двери Подъезд №4</t>
  </si>
  <si>
    <t>Монтаж панели в эл.щите</t>
  </si>
  <si>
    <t>Установка заглушек на конвектор отопления Квартира №25</t>
  </si>
  <si>
    <t>Итого за апрель</t>
  </si>
  <si>
    <t>Ремонт перилл между 3-4 этажами сварочные работы Подъезд №3</t>
  </si>
  <si>
    <t>Отключение отопления</t>
  </si>
  <si>
    <t xml:space="preserve">Поверка теплового счетчика </t>
  </si>
  <si>
    <t xml:space="preserve">Итого за май </t>
  </si>
  <si>
    <t xml:space="preserve">Май </t>
  </si>
  <si>
    <t>Демонтаж электромагнитного счетчика на поверку</t>
  </si>
  <si>
    <t>Покраска бордюр на придомовой территории</t>
  </si>
  <si>
    <t>Устранение течи на стояке отопления в подвале №1</t>
  </si>
  <si>
    <t>Установка прибора учета ГВС в подвале после поверки</t>
  </si>
  <si>
    <t>Обработка подвала №1 гипохлоридом</t>
  </si>
  <si>
    <t>Итого за июнь</t>
  </si>
  <si>
    <t>Укладка тратуарной плитки на улице на крыльце Подъезд №2</t>
  </si>
  <si>
    <t>Скос травы на придомовой территории</t>
  </si>
  <si>
    <t xml:space="preserve">Выдана председателю МКД краска </t>
  </si>
  <si>
    <t>Промывка и опресовка системы теплоснабжения</t>
  </si>
  <si>
    <t>Итого за июль</t>
  </si>
  <si>
    <t>Обследование квартиры №133. Топит балкон с перекрытия крыши</t>
  </si>
  <si>
    <t>Ревизия ВРУ</t>
  </si>
  <si>
    <t>Установка и закрепление скамеек на детской площадке</t>
  </si>
  <si>
    <t>Изготовление и установка урн возле подъездов 4 штуки</t>
  </si>
  <si>
    <t>Ремонт окна Подъезд №2 между 3 и 4 этажем (Анком)</t>
  </si>
  <si>
    <t>Замена уплотнительного кольца на канализационном стояке Квартира №70</t>
  </si>
  <si>
    <t>Итого за август</t>
  </si>
  <si>
    <t>Смазка шарниров на качеле</t>
  </si>
  <si>
    <t>Итого за сентябрь</t>
  </si>
  <si>
    <t>Открытие и закрытие окон для мытья</t>
  </si>
  <si>
    <t>Ремонт скамейки у подъезда №2 (замена досок)</t>
  </si>
  <si>
    <t>Устранение протекания примыкания кровли балкона Квартира №133</t>
  </si>
  <si>
    <t>Замена стояка отопления Квартира №39</t>
  </si>
  <si>
    <t>Итого за октябрь</t>
  </si>
  <si>
    <t>Изготовление ключа для дворника по заявлению старшей</t>
  </si>
  <si>
    <t>Установка металлических пластинг в кабину лифта</t>
  </si>
  <si>
    <t>Замена прожектора Подъезд №1</t>
  </si>
  <si>
    <t>Замена стояков отопления и подваодки к ним Квартира №16</t>
  </si>
  <si>
    <t>Итого за ноябрь</t>
  </si>
  <si>
    <t xml:space="preserve">Текущий ремонт </t>
  </si>
  <si>
    <t>Итого за декабрь</t>
  </si>
  <si>
    <t>Установка доводчика входной двери Подъезд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</si>
</sst>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2" fontId="1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0" fontId="8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2" fontId="11" fillId="0" borderId="1" xfId="0" applyNumberFormat="1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1" fillId="0" borderId="1" xfId="0" applyFont="1" applyBorder="1"/>
    <xf numFmtId="0" fontId="10" fillId="0" borderId="1" xfId="0" applyFont="1" applyBorder="1"/>
    <xf numFmtId="0" fontId="11" fillId="0" borderId="2" xfId="0" applyFont="1" applyBorder="1" applyAlignment="1">
      <alignment wrapText="1"/>
    </xf>
    <xf numFmtId="2" fontId="10" fillId="0" borderId="5" xfId="0" applyNumberFormat="1" applyFont="1" applyBorder="1"/>
    <xf numFmtId="2" fontId="10" fillId="0" borderId="1" xfId="0" applyNumberFormat="1" applyFont="1" applyBorder="1"/>
    <xf numFmtId="0" fontId="11" fillId="0" borderId="1" xfId="0" applyFont="1" applyBorder="1" applyAlignment="1">
      <alignment horizontal="left" wrapText="1"/>
    </xf>
    <xf numFmtId="0" fontId="11" fillId="0" borderId="0" xfId="0" applyFont="1"/>
    <xf numFmtId="2" fontId="10" fillId="0" borderId="7" xfId="0" applyNumberFormat="1" applyFont="1" applyBorder="1"/>
    <xf numFmtId="0" fontId="0" fillId="0" borderId="1" xfId="0" applyBorder="1" applyAlignment="1">
      <alignment horizontal="right"/>
    </xf>
    <xf numFmtId="0" fontId="13" fillId="0" borderId="1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topLeftCell="A52" workbookViewId="0">
      <selection activeCell="D64" sqref="D64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1" t="s">
        <v>65</v>
      </c>
      <c r="C1" s="71"/>
      <c r="D1" s="71"/>
      <c r="E1" s="6"/>
      <c r="F1" s="6"/>
      <c r="G1" s="6"/>
      <c r="H1" s="6"/>
    </row>
    <row r="2" spans="1:8" ht="15.95" customHeight="1" x14ac:dyDescent="0.25">
      <c r="A2" s="1"/>
      <c r="B2" s="2" t="s">
        <v>51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71" t="s">
        <v>4</v>
      </c>
      <c r="C3" s="71"/>
      <c r="D3" s="71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5"/>
      <c r="B5" s="56" t="s">
        <v>2</v>
      </c>
      <c r="C5" s="55"/>
      <c r="D5" s="55"/>
      <c r="E5" s="1"/>
      <c r="F5" s="1"/>
      <c r="G5" s="1"/>
      <c r="H5" s="1"/>
    </row>
    <row r="6" spans="1:8" ht="30" x14ac:dyDescent="0.25">
      <c r="A6" s="57">
        <v>1</v>
      </c>
      <c r="B6" s="57" t="s">
        <v>57</v>
      </c>
      <c r="C6" s="57">
        <v>1223.92</v>
      </c>
      <c r="D6" s="56"/>
      <c r="E6" s="1"/>
      <c r="F6" s="1"/>
    </row>
    <row r="7" spans="1:8" ht="60" x14ac:dyDescent="0.25">
      <c r="A7" s="55">
        <v>2</v>
      </c>
      <c r="B7" s="57" t="s">
        <v>62</v>
      </c>
      <c r="C7" s="55">
        <v>935</v>
      </c>
      <c r="D7" s="55"/>
      <c r="E7" s="1"/>
      <c r="F7" s="1"/>
    </row>
    <row r="8" spans="1:8" x14ac:dyDescent="0.25">
      <c r="A8" s="57"/>
      <c r="B8" s="56" t="s">
        <v>63</v>
      </c>
      <c r="C8" s="56">
        <f>SUM(C6:C7)</f>
        <v>2158.92</v>
      </c>
      <c r="D8" s="56">
        <f>C8</f>
        <v>2158.92</v>
      </c>
      <c r="E8" s="1"/>
      <c r="F8" s="1"/>
    </row>
    <row r="9" spans="1:8" x14ac:dyDescent="0.25">
      <c r="A9" s="55"/>
      <c r="B9" s="56" t="s">
        <v>5</v>
      </c>
      <c r="C9" s="55"/>
      <c r="D9" s="55"/>
      <c r="E9" s="1"/>
      <c r="F9" s="1"/>
    </row>
    <row r="10" spans="1:8" s="5" customFormat="1" ht="30" x14ac:dyDescent="0.25">
      <c r="A10" s="57">
        <v>1</v>
      </c>
      <c r="B10" s="57" t="s">
        <v>57</v>
      </c>
      <c r="C10" s="57">
        <v>1223.92</v>
      </c>
      <c r="D10" s="56"/>
      <c r="E10" s="4"/>
      <c r="F10" s="4"/>
    </row>
    <row r="11" spans="1:8" s="5" customFormat="1" ht="60" x14ac:dyDescent="0.25">
      <c r="A11" s="55">
        <v>2</v>
      </c>
      <c r="B11" s="57" t="s">
        <v>62</v>
      </c>
      <c r="C11" s="55">
        <v>935</v>
      </c>
      <c r="D11" s="55"/>
      <c r="E11" s="4"/>
      <c r="F11" s="4"/>
    </row>
    <row r="12" spans="1:8" s="5" customFormat="1" x14ac:dyDescent="0.25">
      <c r="A12" s="57"/>
      <c r="B12" s="56" t="s">
        <v>69</v>
      </c>
      <c r="C12" s="56">
        <f>SUM(C10:C11)</f>
        <v>2158.92</v>
      </c>
      <c r="D12" s="56">
        <f>C12+D8</f>
        <v>4317.84</v>
      </c>
      <c r="E12" s="4"/>
      <c r="F12" s="4"/>
    </row>
    <row r="13" spans="1:8" s="5" customFormat="1" x14ac:dyDescent="0.25">
      <c r="A13" s="55"/>
      <c r="B13" s="56" t="s">
        <v>3</v>
      </c>
      <c r="C13" s="55"/>
      <c r="D13" s="55"/>
      <c r="E13" s="4"/>
      <c r="F13" s="4"/>
    </row>
    <row r="14" spans="1:8" s="5" customFormat="1" ht="30" x14ac:dyDescent="0.25">
      <c r="A14" s="57">
        <v>1</v>
      </c>
      <c r="B14" s="57" t="s">
        <v>57</v>
      </c>
      <c r="C14" s="57">
        <v>1223.92</v>
      </c>
      <c r="D14" s="56"/>
      <c r="E14" s="4"/>
      <c r="F14" s="4"/>
    </row>
    <row r="15" spans="1:8" s="5" customFormat="1" ht="60" x14ac:dyDescent="0.25">
      <c r="A15" s="55">
        <v>2</v>
      </c>
      <c r="B15" s="57" t="s">
        <v>62</v>
      </c>
      <c r="C15" s="55">
        <v>935</v>
      </c>
      <c r="D15" s="55"/>
      <c r="E15" s="4"/>
      <c r="F15" s="4"/>
    </row>
    <row r="16" spans="1:8" s="5" customFormat="1" ht="30" x14ac:dyDescent="0.25">
      <c r="A16" s="57">
        <v>3</v>
      </c>
      <c r="B16" s="57" t="s">
        <v>73</v>
      </c>
      <c r="C16" s="57">
        <v>795.35</v>
      </c>
      <c r="D16" s="56"/>
      <c r="E16" s="4"/>
      <c r="F16" s="4"/>
    </row>
    <row r="17" spans="1:6" s="5" customFormat="1" x14ac:dyDescent="0.25">
      <c r="A17" s="57">
        <v>4</v>
      </c>
      <c r="B17" s="57" t="s">
        <v>74</v>
      </c>
      <c r="C17" s="57">
        <v>327.85</v>
      </c>
      <c r="D17" s="56"/>
      <c r="E17" s="4"/>
      <c r="F17" s="4"/>
    </row>
    <row r="18" spans="1:6" x14ac:dyDescent="0.25">
      <c r="A18" s="57"/>
      <c r="B18" s="56" t="s">
        <v>75</v>
      </c>
      <c r="C18" s="56">
        <f>SUM(C14:C17)</f>
        <v>3282.12</v>
      </c>
      <c r="D18" s="56">
        <f>C18+D12</f>
        <v>7599.96</v>
      </c>
      <c r="E18" s="1"/>
      <c r="F18" s="1"/>
    </row>
    <row r="19" spans="1:6" x14ac:dyDescent="0.25">
      <c r="A19" s="55"/>
      <c r="B19" s="56" t="s">
        <v>7</v>
      </c>
      <c r="C19" s="55"/>
      <c r="D19" s="55"/>
      <c r="E19" s="1"/>
      <c r="F19" s="1"/>
    </row>
    <row r="20" spans="1:6" ht="30" x14ac:dyDescent="0.25">
      <c r="A20" s="57">
        <v>1</v>
      </c>
      <c r="B20" s="57" t="s">
        <v>57</v>
      </c>
      <c r="C20" s="57">
        <v>1223.92</v>
      </c>
      <c r="D20" s="56"/>
      <c r="E20" s="1"/>
      <c r="F20" s="1"/>
    </row>
    <row r="21" spans="1:6" ht="60" x14ac:dyDescent="0.25">
      <c r="A21" s="55">
        <v>2</v>
      </c>
      <c r="B21" s="57" t="s">
        <v>62</v>
      </c>
      <c r="C21" s="55">
        <v>935</v>
      </c>
      <c r="D21" s="55"/>
      <c r="E21" s="1"/>
      <c r="F21" s="1"/>
    </row>
    <row r="22" spans="1:6" ht="30" x14ac:dyDescent="0.25">
      <c r="A22" s="57">
        <v>3</v>
      </c>
      <c r="B22" s="57" t="s">
        <v>78</v>
      </c>
      <c r="C22" s="57">
        <v>999.4</v>
      </c>
      <c r="D22" s="56"/>
      <c r="E22" s="1"/>
      <c r="F22" s="1"/>
    </row>
    <row r="23" spans="1:6" s="5" customFormat="1" x14ac:dyDescent="0.25">
      <c r="A23" s="57"/>
      <c r="B23" s="56" t="s">
        <v>79</v>
      </c>
      <c r="C23" s="56">
        <f>SUM(C20:C22)</f>
        <v>3158.32</v>
      </c>
      <c r="D23" s="56">
        <f>C23+D18</f>
        <v>10758.28</v>
      </c>
      <c r="E23" s="4"/>
      <c r="F23" s="4"/>
    </row>
    <row r="24" spans="1:6" s="5" customFormat="1" x14ac:dyDescent="0.25">
      <c r="A24" s="55"/>
      <c r="B24" s="56" t="s">
        <v>8</v>
      </c>
      <c r="C24" s="55"/>
      <c r="D24" s="55"/>
      <c r="E24" s="4"/>
      <c r="F24" s="4"/>
    </row>
    <row r="25" spans="1:6" ht="30" x14ac:dyDescent="0.25">
      <c r="A25" s="57">
        <v>1</v>
      </c>
      <c r="B25" s="57" t="s">
        <v>57</v>
      </c>
      <c r="C25" s="57">
        <v>1223.92</v>
      </c>
      <c r="D25" s="56"/>
      <c r="E25" s="1"/>
      <c r="F25" s="1"/>
    </row>
    <row r="26" spans="1:6" ht="60" x14ac:dyDescent="0.25">
      <c r="A26" s="55">
        <v>2</v>
      </c>
      <c r="B26" s="57" t="s">
        <v>62</v>
      </c>
      <c r="C26" s="55">
        <v>935</v>
      </c>
      <c r="D26" s="55"/>
      <c r="E26" s="1"/>
      <c r="F26" s="1"/>
    </row>
    <row r="27" spans="1:6" x14ac:dyDescent="0.25">
      <c r="A27" s="57">
        <v>3</v>
      </c>
      <c r="B27" s="57" t="s">
        <v>81</v>
      </c>
      <c r="C27" s="57">
        <v>395</v>
      </c>
      <c r="D27" s="56"/>
      <c r="E27" s="1"/>
      <c r="F27" s="1"/>
    </row>
    <row r="28" spans="1:6" x14ac:dyDescent="0.25">
      <c r="A28" s="55">
        <v>4</v>
      </c>
      <c r="B28" s="57" t="s">
        <v>82</v>
      </c>
      <c r="C28" s="57">
        <v>13800</v>
      </c>
      <c r="D28" s="55"/>
      <c r="E28" s="1"/>
      <c r="F28" s="1"/>
    </row>
    <row r="29" spans="1:6" x14ac:dyDescent="0.25">
      <c r="A29" s="57"/>
      <c r="B29" s="56" t="s">
        <v>83</v>
      </c>
      <c r="C29" s="56">
        <f>SUM(C25:C28)</f>
        <v>16353.92</v>
      </c>
      <c r="D29" s="56">
        <f>C29+D23</f>
        <v>27112.2</v>
      </c>
      <c r="E29" s="1"/>
      <c r="F29" s="1"/>
    </row>
    <row r="30" spans="1:6" x14ac:dyDescent="0.25">
      <c r="A30" s="55"/>
      <c r="B30" s="56" t="s">
        <v>9</v>
      </c>
      <c r="C30" s="55"/>
      <c r="D30" s="55"/>
      <c r="E30" s="1"/>
      <c r="F30" s="1"/>
    </row>
    <row r="31" spans="1:6" ht="30" x14ac:dyDescent="0.25">
      <c r="A31" s="57">
        <v>1</v>
      </c>
      <c r="B31" s="57" t="s">
        <v>57</v>
      </c>
      <c r="C31" s="57">
        <v>1223.92</v>
      </c>
      <c r="D31" s="56"/>
      <c r="E31" s="1"/>
      <c r="F31" s="1"/>
    </row>
    <row r="32" spans="1:6" ht="60" x14ac:dyDescent="0.25">
      <c r="A32" s="55">
        <v>2</v>
      </c>
      <c r="B32" s="57" t="s">
        <v>62</v>
      </c>
      <c r="C32" s="55">
        <v>935</v>
      </c>
      <c r="D32" s="55"/>
      <c r="E32" s="1"/>
      <c r="F32" s="1"/>
    </row>
    <row r="33" spans="1:6" ht="30" x14ac:dyDescent="0.25">
      <c r="A33" s="57">
        <v>3</v>
      </c>
      <c r="B33" s="57" t="s">
        <v>87</v>
      </c>
      <c r="C33" s="57">
        <v>395</v>
      </c>
      <c r="D33" s="59"/>
      <c r="E33" s="1"/>
      <c r="F33" s="1"/>
    </row>
    <row r="34" spans="1:6" ht="30" x14ac:dyDescent="0.25">
      <c r="A34" s="57">
        <v>4</v>
      </c>
      <c r="B34" s="57" t="s">
        <v>88</v>
      </c>
      <c r="C34" s="57">
        <v>1545</v>
      </c>
      <c r="D34" s="59"/>
      <c r="E34" s="1"/>
      <c r="F34" s="1"/>
    </row>
    <row r="35" spans="1:6" x14ac:dyDescent="0.25">
      <c r="A35" s="57">
        <v>5</v>
      </c>
      <c r="B35" s="57" t="s">
        <v>89</v>
      </c>
      <c r="C35" s="57">
        <v>79</v>
      </c>
      <c r="D35" s="56"/>
      <c r="E35" s="1"/>
      <c r="F35" s="1"/>
    </row>
    <row r="36" spans="1:6" x14ac:dyDescent="0.25">
      <c r="A36" s="57"/>
      <c r="B36" s="56" t="s">
        <v>90</v>
      </c>
      <c r="C36" s="56">
        <f>SUM(C31:C35)</f>
        <v>4177.92</v>
      </c>
      <c r="D36" s="56">
        <f>C36+D29</f>
        <v>31290.120000000003</v>
      </c>
      <c r="E36" s="1"/>
      <c r="F36" s="1"/>
    </row>
    <row r="37" spans="1:6" x14ac:dyDescent="0.25">
      <c r="A37" s="55"/>
      <c r="B37" s="56" t="s">
        <v>10</v>
      </c>
      <c r="C37" s="55"/>
      <c r="D37" s="55"/>
      <c r="E37" s="1"/>
      <c r="F37" s="1"/>
    </row>
    <row r="38" spans="1:6" ht="30" x14ac:dyDescent="0.25">
      <c r="A38" s="57">
        <v>1</v>
      </c>
      <c r="B38" s="57" t="s">
        <v>57</v>
      </c>
      <c r="C38" s="57">
        <v>1223.92</v>
      </c>
      <c r="D38" s="56"/>
      <c r="E38" s="1"/>
      <c r="F38" s="1"/>
    </row>
    <row r="39" spans="1:6" ht="60" x14ac:dyDescent="0.25">
      <c r="A39" s="55">
        <v>2</v>
      </c>
      <c r="B39" s="57" t="s">
        <v>62</v>
      </c>
      <c r="C39" s="55">
        <v>935</v>
      </c>
      <c r="D39" s="55"/>
      <c r="E39" s="1"/>
      <c r="F39" s="1"/>
    </row>
    <row r="40" spans="1:6" x14ac:dyDescent="0.25">
      <c r="A40" s="57">
        <v>3</v>
      </c>
      <c r="B40" s="57" t="s">
        <v>94</v>
      </c>
      <c r="C40" s="58">
        <v>3851.25</v>
      </c>
      <c r="D40" s="59"/>
      <c r="E40" s="1"/>
      <c r="F40" s="1"/>
    </row>
    <row r="41" spans="1:6" x14ac:dyDescent="0.25">
      <c r="A41" s="57"/>
      <c r="B41" s="56" t="s">
        <v>95</v>
      </c>
      <c r="C41" s="56">
        <f>SUM(C38:C40)</f>
        <v>6010.17</v>
      </c>
      <c r="D41" s="59">
        <f>C41+D36</f>
        <v>37300.29</v>
      </c>
      <c r="E41" s="1"/>
      <c r="F41" s="1"/>
    </row>
    <row r="42" spans="1:6" x14ac:dyDescent="0.25">
      <c r="A42" s="55"/>
      <c r="B42" s="56" t="s">
        <v>11</v>
      </c>
      <c r="C42" s="55"/>
      <c r="D42" s="55"/>
      <c r="E42" s="1"/>
      <c r="F42" s="1"/>
    </row>
    <row r="43" spans="1:6" ht="30" x14ac:dyDescent="0.25">
      <c r="A43" s="57">
        <v>1</v>
      </c>
      <c r="B43" s="57" t="s">
        <v>57</v>
      </c>
      <c r="C43" s="57">
        <v>1223.92</v>
      </c>
      <c r="D43" s="56"/>
      <c r="E43" s="1"/>
      <c r="F43" s="1"/>
    </row>
    <row r="44" spans="1:6" ht="60" x14ac:dyDescent="0.25">
      <c r="A44" s="55">
        <v>2</v>
      </c>
      <c r="B44" s="57" t="s">
        <v>62</v>
      </c>
      <c r="C44" s="55">
        <v>935</v>
      </c>
      <c r="D44" s="55"/>
      <c r="E44" s="1"/>
      <c r="F44" s="1"/>
    </row>
    <row r="45" spans="1:6" ht="30" x14ac:dyDescent="0.25">
      <c r="A45" s="57">
        <v>3</v>
      </c>
      <c r="B45" s="57" t="s">
        <v>101</v>
      </c>
      <c r="C45" s="57">
        <v>1445.6</v>
      </c>
      <c r="D45" s="56"/>
      <c r="E45" s="1"/>
      <c r="F45" s="1"/>
    </row>
    <row r="46" spans="1:6" x14ac:dyDescent="0.25">
      <c r="A46" s="55"/>
      <c r="B46" s="56" t="s">
        <v>102</v>
      </c>
      <c r="C46" s="56">
        <f>SUM(C43:C45)</f>
        <v>3604.52</v>
      </c>
      <c r="D46" s="59">
        <f>C46+D41</f>
        <v>40904.81</v>
      </c>
      <c r="E46" s="1"/>
      <c r="F46" s="1"/>
    </row>
    <row r="47" spans="1:6" x14ac:dyDescent="0.25">
      <c r="A47" s="55"/>
      <c r="B47" s="56" t="s">
        <v>12</v>
      </c>
      <c r="C47" s="55"/>
      <c r="D47" s="55"/>
      <c r="E47" s="1"/>
      <c r="F47" s="1"/>
    </row>
    <row r="48" spans="1:6" ht="30" x14ac:dyDescent="0.25">
      <c r="A48" s="57">
        <v>1</v>
      </c>
      <c r="B48" s="57" t="s">
        <v>57</v>
      </c>
      <c r="C48" s="57">
        <v>1223.92</v>
      </c>
      <c r="D48" s="56"/>
      <c r="E48" s="1"/>
      <c r="F48" s="1"/>
    </row>
    <row r="49" spans="1:6" ht="60" x14ac:dyDescent="0.25">
      <c r="A49" s="55">
        <v>2</v>
      </c>
      <c r="B49" s="57" t="s">
        <v>62</v>
      </c>
      <c r="C49" s="55">
        <v>935</v>
      </c>
      <c r="D49" s="55"/>
      <c r="E49" s="1"/>
      <c r="F49" s="1"/>
    </row>
    <row r="50" spans="1:6" x14ac:dyDescent="0.25">
      <c r="A50" s="57"/>
      <c r="B50" s="56" t="s">
        <v>104</v>
      </c>
      <c r="C50" s="56">
        <f>SUM(C48:C49)</f>
        <v>2158.92</v>
      </c>
      <c r="D50" s="59">
        <f>C50+D46</f>
        <v>43063.729999999996</v>
      </c>
      <c r="E50" s="1"/>
      <c r="F50" s="1"/>
    </row>
    <row r="51" spans="1:6" x14ac:dyDescent="0.25">
      <c r="A51" s="55"/>
      <c r="B51" s="56" t="s">
        <v>13</v>
      </c>
      <c r="C51" s="55"/>
      <c r="D51" s="55"/>
      <c r="E51" s="1"/>
      <c r="F51" s="1"/>
    </row>
    <row r="52" spans="1:6" ht="30" x14ac:dyDescent="0.25">
      <c r="A52" s="57">
        <v>1</v>
      </c>
      <c r="B52" s="57" t="s">
        <v>57</v>
      </c>
      <c r="C52" s="57">
        <v>1223.92</v>
      </c>
      <c r="D52" s="56"/>
      <c r="E52" s="1"/>
      <c r="F52" s="1"/>
    </row>
    <row r="53" spans="1:6" ht="60" x14ac:dyDescent="0.25">
      <c r="A53" s="55">
        <v>2</v>
      </c>
      <c r="B53" s="57" t="s">
        <v>62</v>
      </c>
      <c r="C53" s="55">
        <v>935</v>
      </c>
      <c r="D53" s="55"/>
      <c r="E53" s="1"/>
      <c r="F53" s="1"/>
    </row>
    <row r="54" spans="1:6" x14ac:dyDescent="0.25">
      <c r="A54" s="57">
        <v>3</v>
      </c>
      <c r="B54" s="57" t="s">
        <v>108</v>
      </c>
      <c r="C54" s="57">
        <v>2484.3000000000002</v>
      </c>
      <c r="D54" s="59"/>
      <c r="E54" s="1"/>
      <c r="F54" s="1"/>
    </row>
    <row r="55" spans="1:6" x14ac:dyDescent="0.25">
      <c r="A55" s="57"/>
      <c r="B55" s="56" t="s">
        <v>109</v>
      </c>
      <c r="C55" s="56">
        <f>SUM(C52:C54)</f>
        <v>4643.22</v>
      </c>
      <c r="D55" s="59">
        <f>C55+D50</f>
        <v>47706.95</v>
      </c>
      <c r="E55" s="1"/>
      <c r="F55" s="1"/>
    </row>
    <row r="56" spans="1:6" x14ac:dyDescent="0.25">
      <c r="A56" s="55"/>
      <c r="B56" s="56" t="s">
        <v>14</v>
      </c>
      <c r="C56" s="55"/>
      <c r="D56" s="55"/>
      <c r="E56" s="1"/>
      <c r="F56" s="1"/>
    </row>
    <row r="57" spans="1:6" ht="30" x14ac:dyDescent="0.25">
      <c r="A57" s="57">
        <v>1</v>
      </c>
      <c r="B57" s="57" t="s">
        <v>57</v>
      </c>
      <c r="C57" s="57">
        <v>1223.92</v>
      </c>
      <c r="D57" s="56"/>
      <c r="E57" s="1"/>
      <c r="F57" s="1"/>
    </row>
    <row r="58" spans="1:6" ht="60" x14ac:dyDescent="0.25">
      <c r="A58" s="55">
        <v>2</v>
      </c>
      <c r="B58" s="57" t="s">
        <v>62</v>
      </c>
      <c r="C58" s="55">
        <v>935</v>
      </c>
      <c r="D58" s="55"/>
      <c r="E58" s="1"/>
      <c r="F58" s="1"/>
    </row>
    <row r="59" spans="1:6" ht="30" x14ac:dyDescent="0.25">
      <c r="A59" s="55">
        <v>3</v>
      </c>
      <c r="B59" s="57" t="s">
        <v>113</v>
      </c>
      <c r="C59" s="57">
        <v>2306.1999999999998</v>
      </c>
      <c r="D59" s="55"/>
      <c r="E59" s="1"/>
      <c r="F59" s="1"/>
    </row>
    <row r="60" spans="1:6" x14ac:dyDescent="0.25">
      <c r="A60" s="57"/>
      <c r="B60" s="56" t="s">
        <v>114</v>
      </c>
      <c r="C60" s="56">
        <f>SUM(C57:C59)</f>
        <v>4465.12</v>
      </c>
      <c r="D60" s="59">
        <f>C60+D55</f>
        <v>52172.07</v>
      </c>
      <c r="E60" s="1"/>
      <c r="F60" s="1"/>
    </row>
    <row r="61" spans="1:6" x14ac:dyDescent="0.25">
      <c r="A61" s="55"/>
      <c r="B61" s="56" t="s">
        <v>15</v>
      </c>
      <c r="C61" s="55"/>
      <c r="D61" s="55"/>
      <c r="E61" s="1"/>
      <c r="F61" s="1"/>
    </row>
    <row r="62" spans="1:6" ht="30" x14ac:dyDescent="0.25">
      <c r="A62" s="57">
        <v>1</v>
      </c>
      <c r="B62" s="57" t="s">
        <v>57</v>
      </c>
      <c r="C62" s="57">
        <v>1223.92</v>
      </c>
      <c r="D62" s="56"/>
      <c r="E62" s="1"/>
      <c r="F62" s="1"/>
    </row>
    <row r="63" spans="1:6" ht="60" x14ac:dyDescent="0.25">
      <c r="A63" s="55">
        <v>2</v>
      </c>
      <c r="B63" s="57" t="s">
        <v>62</v>
      </c>
      <c r="C63" s="55">
        <v>935</v>
      </c>
      <c r="D63" s="55"/>
      <c r="E63" s="1"/>
      <c r="F63" s="1"/>
    </row>
    <row r="64" spans="1:6" x14ac:dyDescent="0.25">
      <c r="A64" s="55"/>
      <c r="B64" s="56" t="s">
        <v>116</v>
      </c>
      <c r="C64" s="56">
        <f>SUM(C62:C63)</f>
        <v>2158.92</v>
      </c>
      <c r="D64" s="59">
        <f>C64+D60</f>
        <v>54330.99</v>
      </c>
      <c r="E64" s="1"/>
      <c r="F64" s="1"/>
    </row>
    <row r="65" spans="1:6" x14ac:dyDescent="0.25">
      <c r="A65" s="11"/>
      <c r="B65" s="3"/>
      <c r="C65" s="3"/>
      <c r="D65" s="52"/>
      <c r="E65" s="1"/>
      <c r="F65" s="1"/>
    </row>
    <row r="66" spans="1:6" x14ac:dyDescent="0.25">
      <c r="A66" s="11"/>
      <c r="B66" s="3"/>
      <c r="C66" s="41"/>
      <c r="D66" s="52"/>
      <c r="E66" s="1"/>
      <c r="F66" s="1"/>
    </row>
    <row r="67" spans="1:6" x14ac:dyDescent="0.25">
      <c r="A67" s="11"/>
      <c r="B67" s="11"/>
      <c r="C67" s="41"/>
      <c r="D67" s="52"/>
      <c r="E67" s="1"/>
      <c r="F67" s="1"/>
    </row>
    <row r="68" spans="1:6" x14ac:dyDescent="0.25">
      <c r="A68" s="11"/>
      <c r="B68" s="3"/>
      <c r="C68" s="3"/>
      <c r="D68" s="3"/>
      <c r="E68" s="1"/>
      <c r="F68" s="1"/>
    </row>
    <row r="69" spans="1:6" x14ac:dyDescent="0.25">
      <c r="A69" s="11"/>
      <c r="B69" s="39"/>
      <c r="C69" s="11"/>
      <c r="D69" s="11"/>
      <c r="E69" s="1"/>
      <c r="F69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5C7F5-3B28-4911-9763-88A353458778}">
  <dimension ref="A1:H38"/>
  <sheetViews>
    <sheetView workbookViewId="0">
      <selection activeCell="B10" sqref="B10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71" t="s">
        <v>65</v>
      </c>
      <c r="C1" s="71"/>
      <c r="D1" s="71"/>
      <c r="E1" s="6"/>
      <c r="F1" s="6"/>
      <c r="G1" s="6"/>
      <c r="H1" s="6"/>
    </row>
    <row r="2" spans="1:8" ht="15.95" customHeight="1" x14ac:dyDescent="0.25">
      <c r="A2" s="1"/>
      <c r="B2" s="72" t="s">
        <v>51</v>
      </c>
      <c r="C2" s="72"/>
      <c r="D2" s="72"/>
      <c r="E2" s="1"/>
      <c r="F2" s="1"/>
      <c r="G2" s="1"/>
      <c r="H2" s="1"/>
    </row>
    <row r="3" spans="1:8" ht="15.95" customHeight="1" x14ac:dyDescent="0.25">
      <c r="A3" s="1"/>
      <c r="B3" s="71" t="s">
        <v>115</v>
      </c>
      <c r="C3" s="71"/>
      <c r="D3" s="71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60"/>
      <c r="B5" s="56" t="s">
        <v>10</v>
      </c>
      <c r="C5" s="60"/>
      <c r="D5" s="60"/>
      <c r="E5" s="1"/>
      <c r="F5" s="1"/>
      <c r="G5" s="1"/>
      <c r="H5" s="1"/>
    </row>
    <row r="6" spans="1:8" ht="30" x14ac:dyDescent="0.25">
      <c r="A6" s="57">
        <v>1</v>
      </c>
      <c r="B6" s="57" t="s">
        <v>100</v>
      </c>
      <c r="C6" s="63">
        <v>3500</v>
      </c>
      <c r="D6" s="56"/>
    </row>
    <row r="7" spans="1:8" x14ac:dyDescent="0.25">
      <c r="A7" s="61"/>
      <c r="B7" s="56" t="s">
        <v>12</v>
      </c>
      <c r="C7" s="61"/>
      <c r="D7" s="64"/>
    </row>
    <row r="8" spans="1:8" ht="30" x14ac:dyDescent="0.25">
      <c r="A8" s="61">
        <v>1</v>
      </c>
      <c r="B8" s="57" t="s">
        <v>107</v>
      </c>
      <c r="C8" s="62">
        <v>3500</v>
      </c>
      <c r="D8" s="64"/>
    </row>
    <row r="9" spans="1:8" x14ac:dyDescent="0.25">
      <c r="A9" s="61"/>
      <c r="B9" s="56"/>
      <c r="C9" s="62"/>
      <c r="D9" s="62"/>
    </row>
    <row r="10" spans="1:8" x14ac:dyDescent="0.25">
      <c r="A10" s="61"/>
      <c r="B10" s="57"/>
      <c r="C10" s="61"/>
      <c r="D10" s="68"/>
    </row>
    <row r="11" spans="1:8" x14ac:dyDescent="0.25">
      <c r="A11" s="61"/>
      <c r="B11" s="56"/>
      <c r="C11" s="61"/>
      <c r="D11" s="61"/>
    </row>
    <row r="12" spans="1:8" x14ac:dyDescent="0.25">
      <c r="A12" s="61"/>
      <c r="B12" s="57"/>
      <c r="C12" s="61"/>
      <c r="D12" s="65"/>
    </row>
    <row r="13" spans="1:8" x14ac:dyDescent="0.25">
      <c r="A13" s="61"/>
      <c r="B13" s="62"/>
      <c r="C13" s="62"/>
      <c r="D13" s="65"/>
    </row>
    <row r="14" spans="1:8" x14ac:dyDescent="0.25">
      <c r="A14" s="61"/>
      <c r="B14" s="62"/>
      <c r="C14" s="61"/>
      <c r="D14" s="65"/>
    </row>
    <row r="15" spans="1:8" x14ac:dyDescent="0.25">
      <c r="A15" s="61"/>
      <c r="B15" s="61"/>
      <c r="C15" s="62"/>
      <c r="D15" s="65"/>
    </row>
    <row r="16" spans="1:8" x14ac:dyDescent="0.25">
      <c r="A16" s="61"/>
      <c r="B16" s="66"/>
      <c r="C16" s="61"/>
      <c r="D16" s="61"/>
    </row>
    <row r="17" spans="1:4" x14ac:dyDescent="0.25">
      <c r="A17" s="61"/>
      <c r="B17" s="61"/>
      <c r="C17" s="61"/>
      <c r="D17" s="61"/>
    </row>
    <row r="18" spans="1:4" x14ac:dyDescent="0.25">
      <c r="A18" s="61"/>
      <c r="B18" s="61"/>
      <c r="C18" s="61"/>
      <c r="D18" s="62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57"/>
      <c r="C20" s="61"/>
      <c r="D20" s="62"/>
    </row>
    <row r="21" spans="1:4" x14ac:dyDescent="0.25">
      <c r="A21" s="61"/>
      <c r="B21" s="57"/>
      <c r="C21" s="61"/>
      <c r="D21" s="61"/>
    </row>
    <row r="22" spans="1:4" x14ac:dyDescent="0.25">
      <c r="A22" s="61"/>
      <c r="B22" s="62"/>
      <c r="C22" s="62"/>
      <c r="D22" s="62"/>
    </row>
    <row r="23" spans="1:4" x14ac:dyDescent="0.25">
      <c r="A23" s="61"/>
      <c r="B23" s="62"/>
      <c r="C23" s="61"/>
      <c r="D23" s="61"/>
    </row>
    <row r="24" spans="1:4" x14ac:dyDescent="0.25">
      <c r="A24" s="61"/>
      <c r="B24" s="57"/>
      <c r="C24" s="61"/>
      <c r="D24" s="61"/>
    </row>
    <row r="25" spans="1:4" x14ac:dyDescent="0.25">
      <c r="A25" s="61"/>
      <c r="B25" s="57"/>
      <c r="C25" s="61"/>
      <c r="D25" s="62"/>
    </row>
    <row r="26" spans="1:4" x14ac:dyDescent="0.25">
      <c r="A26" s="61"/>
      <c r="B26" s="62"/>
      <c r="C26" s="62"/>
      <c r="D26" s="62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2"/>
      <c r="C28" s="62"/>
      <c r="D28" s="62"/>
    </row>
    <row r="29" spans="1:4" x14ac:dyDescent="0.25">
      <c r="A29" s="61"/>
      <c r="B29" s="62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2"/>
      <c r="C31" s="62"/>
      <c r="D31" s="62"/>
    </row>
    <row r="32" spans="1:4" x14ac:dyDescent="0.25">
      <c r="A32" s="67"/>
      <c r="B32" s="67"/>
      <c r="C32" s="67"/>
      <c r="D32" s="67"/>
    </row>
    <row r="33" spans="1:4" x14ac:dyDescent="0.25">
      <c r="A33" s="67"/>
      <c r="B33" s="67"/>
      <c r="C33" s="67"/>
      <c r="D33" s="67"/>
    </row>
    <row r="34" spans="1:4" x14ac:dyDescent="0.25">
      <c r="A34" s="67"/>
      <c r="B34" s="67"/>
      <c r="C34" s="67"/>
      <c r="D34" s="67"/>
    </row>
    <row r="35" spans="1:4" x14ac:dyDescent="0.25">
      <c r="A35" s="67"/>
      <c r="B35" s="67"/>
      <c r="C35" s="67"/>
      <c r="D35" s="67"/>
    </row>
    <row r="36" spans="1:4" x14ac:dyDescent="0.25">
      <c r="A36" s="67"/>
      <c r="B36" s="67"/>
      <c r="C36" s="67"/>
      <c r="D36" s="67"/>
    </row>
    <row r="37" spans="1:4" x14ac:dyDescent="0.25">
      <c r="A37" s="67"/>
      <c r="B37" s="67"/>
      <c r="C37" s="67"/>
      <c r="D37" s="67"/>
    </row>
    <row r="38" spans="1:4" x14ac:dyDescent="0.25">
      <c r="A38" s="67"/>
      <c r="B38" s="67"/>
      <c r="C38" s="67"/>
      <c r="D38" s="67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3"/>
  <sheetViews>
    <sheetView topLeftCell="A46" workbookViewId="0">
      <selection activeCell="C62" sqref="C62"/>
    </sheetView>
  </sheetViews>
  <sheetFormatPr defaultRowHeight="15" x14ac:dyDescent="0.25"/>
  <cols>
    <col min="1" max="1" width="4.28515625" customWidth="1"/>
    <col min="2" max="2" width="44.28515625" customWidth="1"/>
    <col min="3" max="3" width="1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71" t="s">
        <v>65</v>
      </c>
      <c r="C1" s="71"/>
      <c r="D1" s="71"/>
      <c r="E1" s="6"/>
      <c r="F1" s="6"/>
      <c r="G1" s="6"/>
    </row>
    <row r="2" spans="1:15" ht="15.95" customHeight="1" x14ac:dyDescent="0.25">
      <c r="A2" s="1"/>
      <c r="B2" s="2" t="s">
        <v>51</v>
      </c>
      <c r="C2" s="31"/>
      <c r="D2" s="31"/>
      <c r="E2" s="1"/>
      <c r="F2" s="1"/>
      <c r="G2" s="1"/>
    </row>
    <row r="3" spans="1:15" ht="15.95" customHeight="1" x14ac:dyDescent="0.25">
      <c r="A3" s="1"/>
      <c r="B3" s="71" t="s">
        <v>6</v>
      </c>
      <c r="C3" s="71"/>
      <c r="D3" s="71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</row>
    <row r="5" spans="1:15" x14ac:dyDescent="0.25">
      <c r="A5" s="55"/>
      <c r="B5" s="56" t="s">
        <v>2</v>
      </c>
      <c r="C5" s="55"/>
      <c r="D5" s="55"/>
      <c r="E5" s="1"/>
      <c r="F5" s="1"/>
      <c r="G5" s="1"/>
    </row>
    <row r="6" spans="1:15" ht="30" x14ac:dyDescent="0.25">
      <c r="A6" s="55">
        <v>1</v>
      </c>
      <c r="B6" s="57" t="s">
        <v>59</v>
      </c>
      <c r="C6" s="57">
        <v>4680</v>
      </c>
      <c r="D6" s="60"/>
      <c r="E6" s="1"/>
      <c r="F6" s="1"/>
      <c r="G6" s="1"/>
    </row>
    <row r="7" spans="1:15" s="1" customFormat="1" x14ac:dyDescent="0.25">
      <c r="A7" s="57">
        <v>2</v>
      </c>
      <c r="B7" s="57" t="s">
        <v>60</v>
      </c>
      <c r="C7" s="57">
        <v>4860</v>
      </c>
      <c r="D7" s="57"/>
      <c r="H7"/>
      <c r="I7"/>
      <c r="J7"/>
      <c r="K7"/>
      <c r="L7"/>
      <c r="M7"/>
      <c r="N7"/>
      <c r="O7"/>
    </row>
    <row r="8" spans="1:15" s="4" customFormat="1" x14ac:dyDescent="0.25">
      <c r="A8" s="57">
        <v>3</v>
      </c>
      <c r="B8" s="57" t="s">
        <v>66</v>
      </c>
      <c r="C8" s="57">
        <v>1020</v>
      </c>
      <c r="D8" s="56"/>
      <c r="F8" s="1"/>
      <c r="H8"/>
      <c r="I8"/>
      <c r="J8"/>
      <c r="K8"/>
      <c r="L8"/>
      <c r="M8"/>
      <c r="N8"/>
      <c r="O8"/>
    </row>
    <row r="9" spans="1:15" s="4" customFormat="1" x14ac:dyDescent="0.25">
      <c r="A9" s="57">
        <v>4</v>
      </c>
      <c r="B9" s="57" t="s">
        <v>67</v>
      </c>
      <c r="C9" s="57">
        <v>1576.05</v>
      </c>
      <c r="D9" s="56"/>
      <c r="H9"/>
      <c r="I9"/>
      <c r="J9"/>
      <c r="K9"/>
      <c r="L9"/>
      <c r="M9"/>
      <c r="N9"/>
      <c r="O9"/>
    </row>
    <row r="10" spans="1:15" s="4" customFormat="1" ht="15.75" x14ac:dyDescent="0.25">
      <c r="A10" s="55"/>
      <c r="B10" s="56" t="s">
        <v>63</v>
      </c>
      <c r="C10" s="56">
        <f>SUM(C6:C9)</f>
        <v>12136.05</v>
      </c>
      <c r="D10" s="70">
        <f>C10</f>
        <v>12136.05</v>
      </c>
      <c r="H10"/>
      <c r="I10"/>
      <c r="J10"/>
      <c r="K10"/>
      <c r="L10"/>
      <c r="M10"/>
      <c r="N10"/>
      <c r="O10"/>
    </row>
    <row r="11" spans="1:15" s="4" customFormat="1" x14ac:dyDescent="0.25">
      <c r="A11" s="55"/>
      <c r="B11" s="56" t="s">
        <v>5</v>
      </c>
      <c r="C11" s="55"/>
      <c r="D11" s="55"/>
      <c r="H11"/>
      <c r="I11"/>
      <c r="J11"/>
      <c r="K11"/>
      <c r="L11"/>
      <c r="M11"/>
      <c r="N11"/>
      <c r="O11"/>
    </row>
    <row r="12" spans="1:15" s="1" customFormat="1" ht="15" customHeight="1" x14ac:dyDescent="0.25">
      <c r="A12" s="55">
        <v>1</v>
      </c>
      <c r="B12" s="57" t="s">
        <v>59</v>
      </c>
      <c r="C12" s="57">
        <v>4680</v>
      </c>
      <c r="D12" s="60"/>
      <c r="H12"/>
      <c r="I12"/>
      <c r="J12"/>
      <c r="K12"/>
      <c r="L12"/>
      <c r="M12"/>
      <c r="N12"/>
      <c r="O12"/>
    </row>
    <row r="13" spans="1:15" s="1" customFormat="1" ht="15" customHeight="1" x14ac:dyDescent="0.25">
      <c r="A13" s="57">
        <v>2</v>
      </c>
      <c r="B13" s="57" t="s">
        <v>60</v>
      </c>
      <c r="C13" s="57">
        <v>4860</v>
      </c>
      <c r="D13" s="57"/>
      <c r="H13"/>
      <c r="I13"/>
      <c r="J13"/>
      <c r="K13"/>
      <c r="L13"/>
      <c r="M13"/>
      <c r="N13"/>
      <c r="O13"/>
    </row>
    <row r="14" spans="1:15" s="1" customFormat="1" ht="15" customHeight="1" x14ac:dyDescent="0.25">
      <c r="A14" s="57"/>
      <c r="B14" s="56" t="s">
        <v>69</v>
      </c>
      <c r="C14" s="56">
        <f>SUM(C12:C13)</f>
        <v>9540</v>
      </c>
      <c r="D14" s="56">
        <f>C14+D10</f>
        <v>21676.05</v>
      </c>
      <c r="H14"/>
      <c r="I14"/>
      <c r="J14"/>
      <c r="K14"/>
      <c r="L14"/>
      <c r="M14"/>
      <c r="N14"/>
      <c r="O14"/>
    </row>
    <row r="15" spans="1:15" s="1" customFormat="1" ht="15" customHeight="1" x14ac:dyDescent="0.25">
      <c r="A15" s="55"/>
      <c r="B15" s="56" t="s">
        <v>3</v>
      </c>
      <c r="C15" s="55"/>
      <c r="D15" s="55"/>
      <c r="H15"/>
      <c r="I15"/>
      <c r="J15"/>
      <c r="K15"/>
      <c r="L15"/>
      <c r="M15"/>
      <c r="N15"/>
      <c r="O15"/>
    </row>
    <row r="16" spans="1:15" s="1" customFormat="1" ht="30" x14ac:dyDescent="0.25">
      <c r="A16" s="55">
        <v>1</v>
      </c>
      <c r="B16" s="57" t="s">
        <v>59</v>
      </c>
      <c r="C16" s="57">
        <v>4680</v>
      </c>
      <c r="D16" s="60"/>
      <c r="H16"/>
      <c r="I16"/>
      <c r="J16"/>
      <c r="K16"/>
      <c r="L16"/>
      <c r="M16"/>
      <c r="N16"/>
      <c r="O16"/>
    </row>
    <row r="17" spans="1:15" s="1" customFormat="1" x14ac:dyDescent="0.25">
      <c r="A17" s="57">
        <v>2</v>
      </c>
      <c r="B17" s="57" t="s">
        <v>60</v>
      </c>
      <c r="C17" s="57">
        <v>4860</v>
      </c>
      <c r="D17" s="57"/>
      <c r="H17"/>
      <c r="I17"/>
      <c r="J17"/>
      <c r="K17"/>
      <c r="L17"/>
      <c r="M17"/>
      <c r="N17"/>
      <c r="O17"/>
    </row>
    <row r="18" spans="1:15" s="1" customFormat="1" x14ac:dyDescent="0.25">
      <c r="A18" s="57">
        <v>3</v>
      </c>
      <c r="B18" s="57" t="s">
        <v>76</v>
      </c>
      <c r="C18" s="57">
        <v>1185</v>
      </c>
      <c r="D18" s="57"/>
      <c r="H18"/>
      <c r="I18"/>
      <c r="J18"/>
      <c r="K18"/>
      <c r="L18"/>
      <c r="M18"/>
      <c r="N18"/>
      <c r="O18"/>
    </row>
    <row r="19" spans="1:15" s="1" customFormat="1" x14ac:dyDescent="0.25">
      <c r="A19" s="57"/>
      <c r="B19" s="56" t="s">
        <v>75</v>
      </c>
      <c r="C19" s="56">
        <f>SUM(C16:C18)</f>
        <v>10725</v>
      </c>
      <c r="D19" s="56">
        <f>C19+D14</f>
        <v>32401.05</v>
      </c>
      <c r="H19"/>
      <c r="I19"/>
      <c r="J19"/>
      <c r="K19"/>
      <c r="L19"/>
      <c r="M19"/>
      <c r="N19"/>
      <c r="O19"/>
    </row>
    <row r="20" spans="1:15" s="4" customFormat="1" x14ac:dyDescent="0.25">
      <c r="A20" s="55"/>
      <c r="B20" s="56" t="s">
        <v>7</v>
      </c>
      <c r="C20" s="55"/>
      <c r="D20" s="55"/>
      <c r="H20"/>
      <c r="I20"/>
      <c r="J20"/>
      <c r="K20"/>
      <c r="L20"/>
      <c r="M20"/>
      <c r="N20"/>
      <c r="O20"/>
    </row>
    <row r="21" spans="1:15" s="4" customFormat="1" ht="30" x14ac:dyDescent="0.25">
      <c r="A21" s="55">
        <v>1</v>
      </c>
      <c r="B21" s="57" t="s">
        <v>59</v>
      </c>
      <c r="C21" s="57">
        <v>4680</v>
      </c>
      <c r="D21" s="60"/>
      <c r="H21"/>
      <c r="I21"/>
      <c r="J21"/>
      <c r="K21"/>
      <c r="L21"/>
      <c r="M21"/>
      <c r="N21"/>
      <c r="O21"/>
    </row>
    <row r="22" spans="1:15" s="1" customFormat="1" x14ac:dyDescent="0.25">
      <c r="A22" s="57">
        <v>2</v>
      </c>
      <c r="B22" s="57" t="s">
        <v>60</v>
      </c>
      <c r="C22" s="57">
        <v>4860</v>
      </c>
      <c r="D22" s="57"/>
      <c r="H22"/>
      <c r="I22"/>
      <c r="J22"/>
      <c r="K22"/>
      <c r="L22"/>
      <c r="M22"/>
      <c r="N22"/>
      <c r="O22"/>
    </row>
    <row r="23" spans="1:15" s="1" customFormat="1" ht="30" x14ac:dyDescent="0.25">
      <c r="A23" s="55">
        <v>3</v>
      </c>
      <c r="B23" s="57" t="s">
        <v>80</v>
      </c>
      <c r="C23" s="57">
        <v>1047.5999999999999</v>
      </c>
      <c r="D23" s="60"/>
      <c r="H23"/>
      <c r="I23"/>
      <c r="J23"/>
      <c r="K23"/>
      <c r="L23"/>
      <c r="M23"/>
      <c r="N23"/>
      <c r="O23"/>
    </row>
    <row r="24" spans="1:15" s="1" customFormat="1" x14ac:dyDescent="0.25">
      <c r="A24" s="57"/>
      <c r="B24" s="56" t="s">
        <v>79</v>
      </c>
      <c r="C24" s="56">
        <f>SUM(C21:C23)</f>
        <v>10587.6</v>
      </c>
      <c r="D24" s="56">
        <f>C24+D19</f>
        <v>42988.65</v>
      </c>
      <c r="H24"/>
      <c r="I24"/>
      <c r="J24"/>
      <c r="K24"/>
      <c r="L24"/>
      <c r="M24"/>
      <c r="N24"/>
      <c r="O24"/>
    </row>
    <row r="25" spans="1:15" s="1" customFormat="1" x14ac:dyDescent="0.25">
      <c r="A25" s="55"/>
      <c r="B25" s="56" t="s">
        <v>84</v>
      </c>
      <c r="C25" s="55"/>
      <c r="D25" s="55"/>
      <c r="H25"/>
      <c r="I25"/>
      <c r="J25"/>
      <c r="K25"/>
      <c r="L25"/>
      <c r="M25"/>
      <c r="N25"/>
      <c r="O25"/>
    </row>
    <row r="26" spans="1:15" s="1" customFormat="1" ht="30" x14ac:dyDescent="0.25">
      <c r="A26" s="55">
        <v>1</v>
      </c>
      <c r="B26" s="57" t="s">
        <v>59</v>
      </c>
      <c r="C26" s="57">
        <v>4680</v>
      </c>
      <c r="D26" s="60"/>
      <c r="H26"/>
      <c r="I26"/>
      <c r="J26"/>
      <c r="K26"/>
      <c r="L26"/>
      <c r="M26"/>
      <c r="N26"/>
      <c r="O26"/>
    </row>
    <row r="27" spans="1:15" s="1" customFormat="1" x14ac:dyDescent="0.25">
      <c r="A27" s="57">
        <v>2</v>
      </c>
      <c r="B27" s="57" t="s">
        <v>60</v>
      </c>
      <c r="C27" s="57">
        <v>4860</v>
      </c>
      <c r="D27" s="57"/>
      <c r="H27"/>
      <c r="I27"/>
      <c r="J27"/>
      <c r="K27"/>
      <c r="L27"/>
      <c r="M27"/>
      <c r="N27"/>
      <c r="O27"/>
    </row>
    <row r="28" spans="1:15" s="1" customFormat="1" x14ac:dyDescent="0.25">
      <c r="A28" s="57"/>
      <c r="B28" s="56" t="s">
        <v>83</v>
      </c>
      <c r="C28" s="56">
        <f>SUM(C26:C27)</f>
        <v>9540</v>
      </c>
      <c r="D28" s="56">
        <f>C28+D24</f>
        <v>52528.65</v>
      </c>
      <c r="H28"/>
      <c r="I28"/>
      <c r="J28"/>
      <c r="K28"/>
      <c r="L28"/>
      <c r="M28"/>
      <c r="N28"/>
      <c r="O28"/>
    </row>
    <row r="29" spans="1:15" s="1" customFormat="1" x14ac:dyDescent="0.25">
      <c r="A29" s="55"/>
      <c r="B29" s="56" t="s">
        <v>9</v>
      </c>
      <c r="C29" s="55"/>
      <c r="D29" s="55"/>
      <c r="H29"/>
      <c r="I29"/>
      <c r="J29"/>
      <c r="K29"/>
      <c r="L29"/>
      <c r="M29"/>
      <c r="N29"/>
      <c r="O29"/>
    </row>
    <row r="30" spans="1:15" s="1" customFormat="1" ht="30" x14ac:dyDescent="0.25">
      <c r="A30" s="55">
        <v>1</v>
      </c>
      <c r="B30" s="57" t="s">
        <v>59</v>
      </c>
      <c r="C30" s="57">
        <v>4680</v>
      </c>
      <c r="D30" s="60"/>
      <c r="H30"/>
      <c r="I30"/>
      <c r="J30"/>
      <c r="K30"/>
      <c r="L30"/>
      <c r="M30"/>
      <c r="N30"/>
      <c r="O30"/>
    </row>
    <row r="31" spans="1:15" s="1" customFormat="1" x14ac:dyDescent="0.25">
      <c r="A31" s="57">
        <v>2</v>
      </c>
      <c r="B31" s="57" t="s">
        <v>60</v>
      </c>
      <c r="C31" s="57">
        <v>4860</v>
      </c>
      <c r="D31" s="57"/>
      <c r="H31"/>
      <c r="I31"/>
      <c r="J31"/>
      <c r="K31"/>
      <c r="L31"/>
      <c r="M31"/>
      <c r="N31"/>
      <c r="O31"/>
    </row>
    <row r="32" spans="1:15" s="1" customFormat="1" ht="30" x14ac:dyDescent="0.25">
      <c r="A32" s="57">
        <v>3</v>
      </c>
      <c r="B32" s="57" t="s">
        <v>91</v>
      </c>
      <c r="C32" s="57">
        <v>3006.8</v>
      </c>
      <c r="D32" s="56"/>
      <c r="H32"/>
      <c r="I32"/>
      <c r="J32"/>
      <c r="K32"/>
      <c r="L32"/>
      <c r="M32"/>
      <c r="N32"/>
      <c r="O32"/>
    </row>
    <row r="33" spans="1:15" s="1" customFormat="1" x14ac:dyDescent="0.25">
      <c r="A33" s="55"/>
      <c r="B33" s="56" t="s">
        <v>90</v>
      </c>
      <c r="C33" s="56">
        <f>SUM(C30:C32)</f>
        <v>12546.8</v>
      </c>
      <c r="D33" s="56">
        <f>C33+D28</f>
        <v>65075.45</v>
      </c>
      <c r="H33"/>
      <c r="I33"/>
      <c r="J33"/>
      <c r="K33"/>
      <c r="L33"/>
      <c r="M33"/>
      <c r="N33"/>
      <c r="O33"/>
    </row>
    <row r="34" spans="1:15" s="4" customFormat="1" x14ac:dyDescent="0.25">
      <c r="A34" s="55"/>
      <c r="B34" s="56" t="s">
        <v>10</v>
      </c>
      <c r="C34" s="55"/>
      <c r="D34" s="55"/>
      <c r="H34"/>
      <c r="I34"/>
      <c r="J34"/>
      <c r="K34"/>
      <c r="L34"/>
      <c r="M34"/>
      <c r="N34"/>
      <c r="O34"/>
    </row>
    <row r="35" spans="1:15" s="1" customFormat="1" ht="30" x14ac:dyDescent="0.25">
      <c r="A35" s="55">
        <v>1</v>
      </c>
      <c r="B35" s="57" t="s">
        <v>59</v>
      </c>
      <c r="C35" s="57">
        <v>4680</v>
      </c>
      <c r="D35" s="60"/>
      <c r="H35"/>
      <c r="I35"/>
      <c r="J35"/>
      <c r="K35"/>
      <c r="L35"/>
      <c r="M35"/>
      <c r="N35"/>
      <c r="O35"/>
    </row>
    <row r="36" spans="1:15" s="1" customFormat="1" x14ac:dyDescent="0.25">
      <c r="A36" s="57">
        <v>2</v>
      </c>
      <c r="B36" s="57" t="s">
        <v>60</v>
      </c>
      <c r="C36" s="57">
        <v>4860</v>
      </c>
      <c r="D36" s="57"/>
      <c r="H36"/>
      <c r="I36"/>
      <c r="J36"/>
      <c r="K36"/>
      <c r="L36"/>
      <c r="M36"/>
      <c r="N36"/>
      <c r="O36"/>
    </row>
    <row r="37" spans="1:15" s="1" customFormat="1" ht="30" x14ac:dyDescent="0.25">
      <c r="A37" s="57">
        <v>3</v>
      </c>
      <c r="B37" s="57" t="s">
        <v>96</v>
      </c>
      <c r="C37" s="57">
        <v>395</v>
      </c>
      <c r="D37" s="56"/>
      <c r="H37"/>
      <c r="I37"/>
      <c r="J37"/>
      <c r="K37"/>
      <c r="L37"/>
      <c r="M37"/>
      <c r="N37"/>
      <c r="O37"/>
    </row>
    <row r="38" spans="1:15" s="1" customFormat="1" x14ac:dyDescent="0.25">
      <c r="A38" s="55"/>
      <c r="B38" s="56" t="s">
        <v>95</v>
      </c>
      <c r="C38" s="56">
        <f>SUM(C35:C37)</f>
        <v>9935</v>
      </c>
      <c r="D38" s="60">
        <f>C38+D33</f>
        <v>75010.45</v>
      </c>
      <c r="H38"/>
      <c r="I38"/>
      <c r="J38"/>
      <c r="K38"/>
      <c r="L38"/>
      <c r="M38"/>
      <c r="N38"/>
      <c r="O38"/>
    </row>
    <row r="39" spans="1:15" s="1" customFormat="1" ht="15.75" customHeight="1" x14ac:dyDescent="0.25">
      <c r="A39" s="55"/>
      <c r="B39" s="56" t="s">
        <v>11</v>
      </c>
      <c r="C39" s="55"/>
      <c r="D39" s="55"/>
      <c r="H39"/>
      <c r="I39"/>
      <c r="J39"/>
      <c r="K39"/>
      <c r="L39"/>
      <c r="M39"/>
      <c r="N39"/>
      <c r="O39"/>
    </row>
    <row r="40" spans="1:15" s="1" customFormat="1" ht="30" x14ac:dyDescent="0.25">
      <c r="A40" s="55">
        <v>1</v>
      </c>
      <c r="B40" s="57" t="s">
        <v>59</v>
      </c>
      <c r="C40" s="57">
        <v>4680</v>
      </c>
      <c r="D40" s="60"/>
      <c r="H40"/>
      <c r="I40"/>
      <c r="J40"/>
      <c r="K40"/>
      <c r="L40"/>
      <c r="M40"/>
      <c r="N40"/>
      <c r="O40"/>
    </row>
    <row r="41" spans="1:15" s="1" customFormat="1" x14ac:dyDescent="0.25">
      <c r="A41" s="57">
        <v>2</v>
      </c>
      <c r="B41" s="57" t="s">
        <v>60</v>
      </c>
      <c r="C41" s="57">
        <v>4860</v>
      </c>
      <c r="D41" s="57"/>
      <c r="H41"/>
      <c r="I41"/>
      <c r="J41"/>
      <c r="K41"/>
      <c r="L41"/>
      <c r="M41"/>
      <c r="N41"/>
      <c r="O41"/>
    </row>
    <row r="42" spans="1:15" x14ac:dyDescent="0.25">
      <c r="A42" s="57"/>
      <c r="B42" s="56" t="s">
        <v>102</v>
      </c>
      <c r="C42" s="56">
        <f>SUM(C40:C41)</f>
        <v>9540</v>
      </c>
      <c r="D42" s="56">
        <f>C42+D38</f>
        <v>84550.45</v>
      </c>
    </row>
    <row r="43" spans="1:15" x14ac:dyDescent="0.25">
      <c r="A43" s="55"/>
      <c r="B43" s="56" t="s">
        <v>12</v>
      </c>
      <c r="C43" s="55"/>
      <c r="D43" s="55"/>
    </row>
    <row r="44" spans="1:15" ht="30" x14ac:dyDescent="0.25">
      <c r="A44" s="55">
        <v>1</v>
      </c>
      <c r="B44" s="57" t="s">
        <v>59</v>
      </c>
      <c r="C44" s="57">
        <v>4680</v>
      </c>
      <c r="D44" s="60"/>
    </row>
    <row r="45" spans="1:15" x14ac:dyDescent="0.25">
      <c r="A45" s="57">
        <v>2</v>
      </c>
      <c r="B45" s="57" t="s">
        <v>60</v>
      </c>
      <c r="C45" s="57">
        <v>4860</v>
      </c>
      <c r="D45" s="57"/>
    </row>
    <row r="46" spans="1:15" x14ac:dyDescent="0.25">
      <c r="A46" s="57">
        <v>3</v>
      </c>
      <c r="B46" s="57" t="s">
        <v>105</v>
      </c>
      <c r="C46" s="57">
        <v>1020</v>
      </c>
      <c r="D46" s="56"/>
    </row>
    <row r="47" spans="1:15" ht="30" x14ac:dyDescent="0.25">
      <c r="A47" s="55">
        <v>4</v>
      </c>
      <c r="B47" s="57" t="s">
        <v>106</v>
      </c>
      <c r="C47" s="57">
        <v>1531.6</v>
      </c>
      <c r="D47" s="60"/>
    </row>
    <row r="48" spans="1:15" x14ac:dyDescent="0.25">
      <c r="A48" s="57"/>
      <c r="B48" s="56" t="s">
        <v>104</v>
      </c>
      <c r="C48" s="56">
        <f>SUM(C44:C47)</f>
        <v>12091.6</v>
      </c>
      <c r="D48" s="56">
        <f>C48+D42</f>
        <v>96642.05</v>
      </c>
    </row>
    <row r="49" spans="1:4" x14ac:dyDescent="0.25">
      <c r="A49" s="55"/>
      <c r="B49" s="56" t="s">
        <v>13</v>
      </c>
      <c r="C49" s="55"/>
      <c r="D49" s="55"/>
    </row>
    <row r="50" spans="1:4" ht="30" x14ac:dyDescent="0.25">
      <c r="A50" s="55">
        <v>1</v>
      </c>
      <c r="B50" s="57" t="s">
        <v>59</v>
      </c>
      <c r="C50" s="57">
        <v>4680</v>
      </c>
      <c r="D50" s="60"/>
    </row>
    <row r="51" spans="1:4" x14ac:dyDescent="0.25">
      <c r="A51" s="57">
        <v>2</v>
      </c>
      <c r="B51" s="57" t="s">
        <v>60</v>
      </c>
      <c r="C51" s="57">
        <v>4860</v>
      </c>
      <c r="D51" s="57"/>
    </row>
    <row r="52" spans="1:4" ht="30" x14ac:dyDescent="0.25">
      <c r="A52" s="57">
        <v>3</v>
      </c>
      <c r="B52" s="57" t="s">
        <v>110</v>
      </c>
      <c r="C52" s="57">
        <v>250</v>
      </c>
      <c r="D52" s="56"/>
    </row>
    <row r="53" spans="1:4" ht="30" x14ac:dyDescent="0.25">
      <c r="A53" s="55">
        <v>4</v>
      </c>
      <c r="B53" s="57" t="s">
        <v>111</v>
      </c>
      <c r="C53" s="57">
        <v>756.7</v>
      </c>
      <c r="D53" s="60"/>
    </row>
    <row r="54" spans="1:4" x14ac:dyDescent="0.25">
      <c r="A54" s="57"/>
      <c r="B54" s="56" t="s">
        <v>109</v>
      </c>
      <c r="C54" s="56">
        <f>SUM(C50:C53)</f>
        <v>10546.7</v>
      </c>
      <c r="D54" s="56">
        <f>C54+D48</f>
        <v>107188.75</v>
      </c>
    </row>
    <row r="55" spans="1:4" x14ac:dyDescent="0.25">
      <c r="A55" s="55"/>
      <c r="B55" s="56" t="s">
        <v>14</v>
      </c>
      <c r="C55" s="55"/>
      <c r="D55" s="55"/>
    </row>
    <row r="56" spans="1:4" ht="30" x14ac:dyDescent="0.25">
      <c r="A56" s="55">
        <v>1</v>
      </c>
      <c r="B56" s="57" t="s">
        <v>59</v>
      </c>
      <c r="C56" s="57">
        <v>4680</v>
      </c>
      <c r="D56" s="60"/>
    </row>
    <row r="57" spans="1:4" x14ac:dyDescent="0.25">
      <c r="A57" s="57">
        <v>2</v>
      </c>
      <c r="B57" s="57" t="s">
        <v>60</v>
      </c>
      <c r="C57" s="57">
        <v>4860</v>
      </c>
      <c r="D57" s="57"/>
    </row>
    <row r="58" spans="1:4" x14ac:dyDescent="0.25">
      <c r="A58" s="57"/>
      <c r="B58" s="56" t="s">
        <v>114</v>
      </c>
      <c r="C58" s="56">
        <f>SUM(C56:C57)</f>
        <v>9540</v>
      </c>
      <c r="D58" s="56">
        <f>C58+D54</f>
        <v>116728.75</v>
      </c>
    </row>
    <row r="59" spans="1:4" x14ac:dyDescent="0.25">
      <c r="A59" s="55"/>
      <c r="B59" s="56" t="s">
        <v>15</v>
      </c>
      <c r="C59" s="55"/>
      <c r="D59" s="55"/>
    </row>
    <row r="60" spans="1:4" ht="30" x14ac:dyDescent="0.25">
      <c r="A60" s="55">
        <v>1</v>
      </c>
      <c r="B60" s="57" t="s">
        <v>59</v>
      </c>
      <c r="C60" s="57">
        <v>4680</v>
      </c>
      <c r="D60" s="60"/>
    </row>
    <row r="61" spans="1:4" x14ac:dyDescent="0.25">
      <c r="A61" s="57">
        <v>2</v>
      </c>
      <c r="B61" s="57" t="s">
        <v>60</v>
      </c>
      <c r="C61" s="57">
        <v>4860</v>
      </c>
      <c r="D61" s="57"/>
    </row>
    <row r="62" spans="1:4" x14ac:dyDescent="0.25">
      <c r="A62" s="57"/>
      <c r="B62" s="56" t="s">
        <v>116</v>
      </c>
      <c r="C62" s="56">
        <f>SUM(C60:C61)</f>
        <v>9540</v>
      </c>
      <c r="D62" s="56">
        <f>C62+D58</f>
        <v>126268.75</v>
      </c>
    </row>
    <row r="63" spans="1:4" x14ac:dyDescent="0.25">
      <c r="A63" s="13"/>
      <c r="B63" s="3"/>
      <c r="C63" s="12"/>
      <c r="D63" s="12"/>
    </row>
    <row r="64" spans="1:4" x14ac:dyDescent="0.25">
      <c r="A64" s="13"/>
      <c r="B64" s="11"/>
      <c r="C64" s="13"/>
      <c r="D64" s="12"/>
    </row>
    <row r="65" spans="1:4" x14ac:dyDescent="0.25">
      <c r="A65" s="13"/>
      <c r="B65" s="11"/>
      <c r="C65" s="13"/>
      <c r="D65" s="12"/>
    </row>
    <row r="66" spans="1:4" x14ac:dyDescent="0.25">
      <c r="A66" s="13"/>
      <c r="B66" s="11"/>
      <c r="C66" s="13"/>
      <c r="D66" s="12"/>
    </row>
    <row r="67" spans="1:4" x14ac:dyDescent="0.25">
      <c r="A67" s="13"/>
      <c r="B67" s="3"/>
      <c r="C67" s="9"/>
      <c r="D67" s="12"/>
    </row>
    <row r="68" spans="1:4" x14ac:dyDescent="0.25">
      <c r="A68" s="13"/>
      <c r="B68" s="11"/>
      <c r="C68" s="11"/>
      <c r="D68" s="13"/>
    </row>
    <row r="69" spans="1:4" x14ac:dyDescent="0.25">
      <c r="A69" s="13"/>
      <c r="B69" s="11"/>
      <c r="C69" s="13"/>
      <c r="D69" s="13"/>
    </row>
    <row r="70" spans="1:4" x14ac:dyDescent="0.25">
      <c r="A70" s="13"/>
      <c r="B70" s="11"/>
      <c r="C70" s="13"/>
      <c r="D70" s="12"/>
    </row>
    <row r="71" spans="1:4" x14ac:dyDescent="0.25">
      <c r="A71" s="13"/>
      <c r="B71" s="3"/>
      <c r="C71" s="13"/>
      <c r="D71" s="12"/>
    </row>
    <row r="72" spans="1:4" x14ac:dyDescent="0.25">
      <c r="A72" s="11"/>
      <c r="B72" s="3"/>
      <c r="C72" s="7"/>
      <c r="D72" s="12"/>
    </row>
    <row r="73" spans="1:4" x14ac:dyDescent="0.25">
      <c r="A73" s="13"/>
      <c r="B73" s="11"/>
      <c r="C73" s="7"/>
      <c r="D73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9"/>
  <sheetViews>
    <sheetView workbookViewId="0">
      <selection activeCell="D18" sqref="D18"/>
    </sheetView>
  </sheetViews>
  <sheetFormatPr defaultRowHeight="15" x14ac:dyDescent="0.25"/>
  <cols>
    <col min="1" max="1" width="4.28515625" customWidth="1"/>
    <col min="2" max="2" width="46" customWidth="1"/>
    <col min="4" max="4" width="9.5703125" bestFit="1" customWidth="1"/>
  </cols>
  <sheetData>
    <row r="1" spans="1:4" ht="15.95" customHeight="1" x14ac:dyDescent="0.25">
      <c r="A1" s="1"/>
      <c r="B1" s="71" t="s">
        <v>65</v>
      </c>
      <c r="C1" s="71"/>
      <c r="D1" s="71"/>
    </row>
    <row r="2" spans="1:4" ht="15.95" customHeight="1" x14ac:dyDescent="0.25">
      <c r="A2" s="1"/>
      <c r="B2" s="2" t="s">
        <v>51</v>
      </c>
      <c r="C2" s="31"/>
      <c r="D2" s="31"/>
    </row>
    <row r="3" spans="1:4" ht="15.95" customHeight="1" x14ac:dyDescent="0.25">
      <c r="A3" s="1"/>
      <c r="B3" s="71" t="s">
        <v>34</v>
      </c>
      <c r="C3" s="71"/>
      <c r="D3" s="71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55"/>
      <c r="B5" s="56" t="s">
        <v>5</v>
      </c>
      <c r="C5" s="55"/>
      <c r="D5" s="55"/>
    </row>
    <row r="6" spans="1:4" ht="30" x14ac:dyDescent="0.25">
      <c r="A6" s="55">
        <v>1</v>
      </c>
      <c r="B6" s="57" t="s">
        <v>70</v>
      </c>
      <c r="C6" s="63">
        <v>297.20999999999998</v>
      </c>
      <c r="D6" s="60"/>
    </row>
    <row r="7" spans="1:4" x14ac:dyDescent="0.25">
      <c r="A7" s="55">
        <v>2</v>
      </c>
      <c r="B7" s="57" t="s">
        <v>71</v>
      </c>
      <c r="C7" s="63">
        <v>2112.42</v>
      </c>
      <c r="D7" s="60"/>
    </row>
    <row r="8" spans="1:4" x14ac:dyDescent="0.25">
      <c r="A8" s="55">
        <v>3</v>
      </c>
      <c r="B8" s="57" t="s">
        <v>72</v>
      </c>
      <c r="C8" s="63">
        <v>1725</v>
      </c>
      <c r="D8" s="60"/>
    </row>
    <row r="9" spans="1:4" x14ac:dyDescent="0.25">
      <c r="A9" s="57"/>
      <c r="B9" s="56" t="s">
        <v>69</v>
      </c>
      <c r="C9" s="57">
        <f>SUM(C6:C8)</f>
        <v>4134.63</v>
      </c>
      <c r="D9" s="56">
        <f>C9</f>
        <v>4134.63</v>
      </c>
    </row>
    <row r="10" spans="1:4" x14ac:dyDescent="0.25">
      <c r="A10" s="55"/>
      <c r="B10" s="56" t="s">
        <v>3</v>
      </c>
      <c r="C10" s="57"/>
      <c r="D10" s="56"/>
    </row>
    <row r="11" spans="1:4" x14ac:dyDescent="0.25">
      <c r="A11" s="55">
        <v>1</v>
      </c>
      <c r="B11" s="57" t="s">
        <v>77</v>
      </c>
      <c r="C11" s="57">
        <v>1671.2</v>
      </c>
      <c r="D11" s="56">
        <f>C11+D9</f>
        <v>5805.83</v>
      </c>
    </row>
    <row r="12" spans="1:4" x14ac:dyDescent="0.25">
      <c r="A12" s="57"/>
      <c r="B12" s="56" t="s">
        <v>8</v>
      </c>
      <c r="C12" s="56"/>
      <c r="D12" s="56"/>
    </row>
    <row r="13" spans="1:4" ht="30" x14ac:dyDescent="0.25">
      <c r="A13" s="57">
        <v>1</v>
      </c>
      <c r="B13" s="57" t="s">
        <v>85</v>
      </c>
      <c r="C13" s="57">
        <v>1185</v>
      </c>
      <c r="D13" s="56">
        <f>C13+D11</f>
        <v>6990.83</v>
      </c>
    </row>
    <row r="14" spans="1:4" x14ac:dyDescent="0.25">
      <c r="A14" s="57"/>
      <c r="B14" s="56" t="s">
        <v>10</v>
      </c>
      <c r="C14" s="57"/>
      <c r="D14" s="56"/>
    </row>
    <row r="15" spans="1:4" x14ac:dyDescent="0.25">
      <c r="A15" s="57">
        <v>1</v>
      </c>
      <c r="B15" s="57" t="s">
        <v>97</v>
      </c>
      <c r="C15" s="57">
        <v>1251</v>
      </c>
      <c r="D15" s="56">
        <f>C15+D13</f>
        <v>8241.83</v>
      </c>
    </row>
    <row r="16" spans="1:4" x14ac:dyDescent="0.25">
      <c r="A16" s="57"/>
      <c r="B16" s="56" t="s">
        <v>13</v>
      </c>
      <c r="C16" s="56"/>
      <c r="D16" s="56"/>
    </row>
    <row r="17" spans="1:4" x14ac:dyDescent="0.25">
      <c r="A17" s="57">
        <v>1</v>
      </c>
      <c r="B17" s="57" t="s">
        <v>112</v>
      </c>
      <c r="C17" s="57">
        <v>1541.15</v>
      </c>
      <c r="D17" s="56">
        <f>C17+D15</f>
        <v>9782.98</v>
      </c>
    </row>
    <row r="18" spans="1:4" x14ac:dyDescent="0.25">
      <c r="A18" s="57"/>
      <c r="B18" s="57"/>
      <c r="C18" s="57"/>
      <c r="D18" s="56"/>
    </row>
    <row r="19" spans="1:4" x14ac:dyDescent="0.25">
      <c r="A19" s="57"/>
      <c r="B19" s="57"/>
      <c r="C19" s="57"/>
      <c r="D19" s="57"/>
    </row>
    <row r="20" spans="1:4" x14ac:dyDescent="0.25">
      <c r="A20" s="57"/>
      <c r="B20" s="57"/>
      <c r="C20" s="57"/>
      <c r="D20" s="56"/>
    </row>
    <row r="21" spans="1:4" x14ac:dyDescent="0.25">
      <c r="A21" s="57"/>
      <c r="B21" s="57"/>
      <c r="C21" s="57"/>
      <c r="D21" s="56"/>
    </row>
    <row r="22" spans="1:4" x14ac:dyDescent="0.25">
      <c r="A22" s="57"/>
      <c r="B22" s="57"/>
      <c r="C22" s="57"/>
      <c r="D22" s="56"/>
    </row>
    <row r="23" spans="1:4" x14ac:dyDescent="0.25">
      <c r="A23" s="57"/>
      <c r="B23" s="56"/>
      <c r="C23" s="57"/>
      <c r="D23" s="56"/>
    </row>
    <row r="24" spans="1:4" x14ac:dyDescent="0.25">
      <c r="A24" s="57"/>
      <c r="B24" s="57"/>
      <c r="C24" s="57"/>
      <c r="D24" s="56"/>
    </row>
    <row r="25" spans="1:4" x14ac:dyDescent="0.25">
      <c r="A25" s="56"/>
      <c r="B25" s="57"/>
      <c r="C25" s="57"/>
      <c r="D25" s="56"/>
    </row>
    <row r="26" spans="1:4" x14ac:dyDescent="0.25">
      <c r="A26" s="57"/>
      <c r="B26" s="57"/>
      <c r="C26" s="57"/>
      <c r="D26" s="57"/>
    </row>
    <row r="27" spans="1:4" x14ac:dyDescent="0.25">
      <c r="A27" s="57"/>
      <c r="B27" s="57"/>
      <c r="C27" s="57"/>
      <c r="D27" s="56"/>
    </row>
    <row r="28" spans="1:4" x14ac:dyDescent="0.25">
      <c r="A28" s="57"/>
      <c r="B28" s="57"/>
      <c r="C28" s="57"/>
      <c r="D28" s="56"/>
    </row>
    <row r="29" spans="1:4" x14ac:dyDescent="0.25">
      <c r="A29" s="57"/>
      <c r="B29" s="57"/>
      <c r="C29" s="57"/>
      <c r="D29" s="56"/>
    </row>
    <row r="30" spans="1:4" x14ac:dyDescent="0.25">
      <c r="A30" s="57"/>
      <c r="B30" s="57"/>
      <c r="C30" s="57"/>
      <c r="D30" s="56"/>
    </row>
    <row r="31" spans="1:4" x14ac:dyDescent="0.25">
      <c r="A31" s="57"/>
      <c r="B31" s="57"/>
      <c r="C31" s="57"/>
      <c r="D31" s="56"/>
    </row>
    <row r="32" spans="1:4" x14ac:dyDescent="0.25">
      <c r="A32" s="57"/>
      <c r="B32" s="57"/>
      <c r="C32" s="57"/>
      <c r="D32" s="56"/>
    </row>
    <row r="33" spans="1:4" x14ac:dyDescent="0.25">
      <c r="A33" s="57"/>
      <c r="B33" s="57"/>
      <c r="C33" s="57"/>
      <c r="D33" s="56"/>
    </row>
    <row r="34" spans="1:4" x14ac:dyDescent="0.25">
      <c r="A34" s="57"/>
      <c r="B34" s="57"/>
      <c r="C34" s="57"/>
      <c r="D34" s="56"/>
    </row>
    <row r="35" spans="1:4" x14ac:dyDescent="0.25">
      <c r="A35" s="57"/>
      <c r="B35" s="56"/>
      <c r="C35" s="57"/>
      <c r="D35" s="56"/>
    </row>
    <row r="36" spans="1:4" x14ac:dyDescent="0.25">
      <c r="A36" s="57"/>
      <c r="B36" s="57"/>
      <c r="C36" s="57"/>
      <c r="D36" s="56"/>
    </row>
    <row r="37" spans="1:4" x14ac:dyDescent="0.25">
      <c r="A37" s="61"/>
      <c r="B37" s="57"/>
      <c r="C37" s="61"/>
      <c r="D37" s="62"/>
    </row>
    <row r="38" spans="1:4" x14ac:dyDescent="0.25">
      <c r="A38" s="61"/>
      <c r="B38" s="56"/>
      <c r="C38" s="61"/>
      <c r="D38" s="62"/>
    </row>
    <row r="39" spans="1:4" x14ac:dyDescent="0.25">
      <c r="A39" s="61"/>
      <c r="B39" s="56"/>
      <c r="C39" s="61"/>
      <c r="D39" s="61"/>
    </row>
    <row r="40" spans="1:4" x14ac:dyDescent="0.25">
      <c r="A40" s="61"/>
      <c r="B40" s="57"/>
      <c r="C40" s="61"/>
      <c r="D40" s="61"/>
    </row>
    <row r="41" spans="1:4" x14ac:dyDescent="0.25">
      <c r="A41" s="61"/>
      <c r="B41" s="57"/>
      <c r="C41" s="61"/>
      <c r="D41" s="61"/>
    </row>
    <row r="42" spans="1:4" x14ac:dyDescent="0.25">
      <c r="A42" s="61"/>
      <c r="B42" s="57"/>
      <c r="C42" s="61"/>
      <c r="D42" s="62"/>
    </row>
    <row r="43" spans="1:4" x14ac:dyDescent="0.25">
      <c r="A43" s="61"/>
      <c r="B43" s="56"/>
      <c r="C43" s="61"/>
      <c r="D43" s="61"/>
    </row>
    <row r="44" spans="1:4" x14ac:dyDescent="0.25">
      <c r="A44" s="13"/>
      <c r="B44" s="11"/>
      <c r="C44" s="13"/>
      <c r="D44" s="13"/>
    </row>
    <row r="45" spans="1:4" x14ac:dyDescent="0.25">
      <c r="A45" s="13"/>
      <c r="B45" s="11"/>
      <c r="C45" s="13"/>
      <c r="D45" s="13"/>
    </row>
    <row r="46" spans="1:4" x14ac:dyDescent="0.25">
      <c r="A46" s="13"/>
      <c r="B46" s="11"/>
      <c r="C46" s="13"/>
      <c r="D46" s="13"/>
    </row>
    <row r="47" spans="1:4" x14ac:dyDescent="0.25">
      <c r="A47" s="13"/>
      <c r="B47" s="11"/>
      <c r="C47" s="13"/>
      <c r="D47" s="12"/>
    </row>
    <row r="48" spans="1:4" x14ac:dyDescent="0.25">
      <c r="A48" s="13"/>
      <c r="B48" s="3"/>
      <c r="C48" s="13"/>
      <c r="D48" s="12"/>
    </row>
    <row r="49" spans="1:4" x14ac:dyDescent="0.25">
      <c r="A49" s="13"/>
      <c r="B49" s="11"/>
      <c r="C49" s="13"/>
      <c r="D49" s="12"/>
    </row>
    <row r="50" spans="1:4" x14ac:dyDescent="0.25">
      <c r="A50" s="13"/>
      <c r="B50" s="11"/>
      <c r="C50" s="13"/>
      <c r="D50" s="12"/>
    </row>
    <row r="51" spans="1:4" x14ac:dyDescent="0.25">
      <c r="A51" s="13"/>
      <c r="B51" s="11"/>
      <c r="C51" s="13"/>
      <c r="D51" s="12"/>
    </row>
    <row r="52" spans="1:4" x14ac:dyDescent="0.25">
      <c r="A52" s="13"/>
      <c r="B52" s="11"/>
      <c r="C52" s="13"/>
      <c r="D52" s="12"/>
    </row>
    <row r="53" spans="1:4" x14ac:dyDescent="0.25">
      <c r="A53" s="13"/>
      <c r="B53" s="11"/>
      <c r="C53" s="13"/>
      <c r="D53" s="12"/>
    </row>
    <row r="54" spans="1:4" x14ac:dyDescent="0.25">
      <c r="A54" s="13"/>
      <c r="B54" s="11"/>
      <c r="C54" s="13"/>
      <c r="D54" s="13"/>
    </row>
    <row r="55" spans="1:4" x14ac:dyDescent="0.25">
      <c r="A55" s="13"/>
      <c r="B55" s="11"/>
      <c r="C55" s="13"/>
      <c r="D55" s="13"/>
    </row>
    <row r="56" spans="1:4" x14ac:dyDescent="0.25">
      <c r="A56" s="13"/>
      <c r="B56" s="3"/>
      <c r="C56" s="12"/>
      <c r="D56" s="12"/>
    </row>
    <row r="57" spans="1:4" x14ac:dyDescent="0.25">
      <c r="A57" s="13"/>
      <c r="B57" s="3"/>
      <c r="C57" s="13"/>
      <c r="D57" s="13"/>
    </row>
    <row r="58" spans="1:4" x14ac:dyDescent="0.25">
      <c r="A58" s="13"/>
      <c r="B58" s="11"/>
      <c r="C58" s="13"/>
      <c r="D58" s="13"/>
    </row>
    <row r="59" spans="1:4" x14ac:dyDescent="0.25">
      <c r="A59" s="13"/>
      <c r="B59" s="3"/>
      <c r="C59" s="12"/>
      <c r="D59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8"/>
  <sheetViews>
    <sheetView workbookViewId="0">
      <selection activeCell="D11" sqref="D11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71" t="s">
        <v>65</v>
      </c>
      <c r="C1" s="71"/>
      <c r="D1" s="71"/>
      <c r="E1" s="6"/>
      <c r="F1" s="6"/>
      <c r="G1" s="6"/>
      <c r="H1" s="6"/>
    </row>
    <row r="2" spans="1:8" ht="15.95" customHeight="1" x14ac:dyDescent="0.25">
      <c r="A2" s="1"/>
      <c r="B2" s="72" t="s">
        <v>51</v>
      </c>
      <c r="C2" s="72"/>
      <c r="D2" s="72"/>
      <c r="E2" s="1"/>
      <c r="F2" s="1"/>
      <c r="G2" s="1"/>
      <c r="H2" s="1"/>
    </row>
    <row r="3" spans="1:8" ht="15.95" customHeight="1" x14ac:dyDescent="0.25">
      <c r="A3" s="1"/>
      <c r="B3" s="71" t="s">
        <v>35</v>
      </c>
      <c r="C3" s="71"/>
      <c r="D3" s="71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60"/>
      <c r="B5" s="56" t="s">
        <v>10</v>
      </c>
      <c r="C5" s="60"/>
      <c r="D5" s="60"/>
      <c r="E5" s="1"/>
      <c r="F5" s="1"/>
      <c r="G5" s="1"/>
      <c r="H5" s="1"/>
    </row>
    <row r="6" spans="1:8" ht="30" x14ac:dyDescent="0.25">
      <c r="A6" s="57">
        <v>1</v>
      </c>
      <c r="B6" s="57" t="s">
        <v>100</v>
      </c>
      <c r="C6" s="63">
        <v>3500</v>
      </c>
      <c r="D6" s="56">
        <f>C6</f>
        <v>3500</v>
      </c>
    </row>
    <row r="7" spans="1:8" x14ac:dyDescent="0.25">
      <c r="A7" s="61"/>
      <c r="B7" s="56" t="s">
        <v>12</v>
      </c>
      <c r="C7" s="61"/>
      <c r="D7" s="64"/>
    </row>
    <row r="8" spans="1:8" ht="30" x14ac:dyDescent="0.25">
      <c r="A8" s="61">
        <v>1</v>
      </c>
      <c r="B8" s="57" t="s">
        <v>107</v>
      </c>
      <c r="C8" s="62">
        <v>3500</v>
      </c>
      <c r="D8" s="64">
        <f>C8+D6</f>
        <v>7000</v>
      </c>
    </row>
    <row r="9" spans="1:8" x14ac:dyDescent="0.25">
      <c r="A9" s="61"/>
      <c r="B9" s="56" t="s">
        <v>15</v>
      </c>
      <c r="C9" s="62"/>
      <c r="D9" s="62"/>
    </row>
    <row r="10" spans="1:8" x14ac:dyDescent="0.25">
      <c r="A10" s="61">
        <v>1</v>
      </c>
      <c r="B10" s="57" t="s">
        <v>117</v>
      </c>
      <c r="C10" s="61">
        <v>3200</v>
      </c>
      <c r="D10" s="68">
        <f>D8+C10</f>
        <v>10200</v>
      </c>
    </row>
    <row r="11" spans="1:8" x14ac:dyDescent="0.25">
      <c r="A11" s="61"/>
      <c r="B11" s="56"/>
      <c r="C11" s="61"/>
      <c r="D11" s="61"/>
    </row>
    <row r="12" spans="1:8" x14ac:dyDescent="0.25">
      <c r="A12" s="61"/>
      <c r="B12" s="57"/>
      <c r="C12" s="61"/>
      <c r="D12" s="65"/>
    </row>
    <row r="13" spans="1:8" x14ac:dyDescent="0.25">
      <c r="A13" s="61"/>
      <c r="B13" s="62"/>
      <c r="C13" s="62"/>
      <c r="D13" s="65"/>
    </row>
    <row r="14" spans="1:8" x14ac:dyDescent="0.25">
      <c r="A14" s="61"/>
      <c r="B14" s="62"/>
      <c r="C14" s="61"/>
      <c r="D14" s="65"/>
    </row>
    <row r="15" spans="1:8" x14ac:dyDescent="0.25">
      <c r="A15" s="61"/>
      <c r="B15" s="61"/>
      <c r="C15" s="62"/>
      <c r="D15" s="65"/>
    </row>
    <row r="16" spans="1:8" x14ac:dyDescent="0.25">
      <c r="A16" s="61"/>
      <c r="B16" s="66"/>
      <c r="C16" s="61"/>
      <c r="D16" s="61"/>
    </row>
    <row r="17" spans="1:4" x14ac:dyDescent="0.25">
      <c r="A17" s="61"/>
      <c r="B17" s="61"/>
      <c r="C17" s="61"/>
      <c r="D17" s="61"/>
    </row>
    <row r="18" spans="1:4" x14ac:dyDescent="0.25">
      <c r="A18" s="61"/>
      <c r="B18" s="61"/>
      <c r="C18" s="61"/>
      <c r="D18" s="62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57"/>
      <c r="C20" s="61"/>
      <c r="D20" s="62"/>
    </row>
    <row r="21" spans="1:4" x14ac:dyDescent="0.25">
      <c r="A21" s="61"/>
      <c r="B21" s="57"/>
      <c r="C21" s="61"/>
      <c r="D21" s="61"/>
    </row>
    <row r="22" spans="1:4" x14ac:dyDescent="0.25">
      <c r="A22" s="61"/>
      <c r="B22" s="62"/>
      <c r="C22" s="62"/>
      <c r="D22" s="62"/>
    </row>
    <row r="23" spans="1:4" x14ac:dyDescent="0.25">
      <c r="A23" s="61"/>
      <c r="B23" s="62"/>
      <c r="C23" s="61"/>
      <c r="D23" s="61"/>
    </row>
    <row r="24" spans="1:4" x14ac:dyDescent="0.25">
      <c r="A24" s="61"/>
      <c r="B24" s="57"/>
      <c r="C24" s="61"/>
      <c r="D24" s="61"/>
    </row>
    <row r="25" spans="1:4" x14ac:dyDescent="0.25">
      <c r="A25" s="61"/>
      <c r="B25" s="57"/>
      <c r="C25" s="61"/>
      <c r="D25" s="62"/>
    </row>
    <row r="26" spans="1:4" x14ac:dyDescent="0.25">
      <c r="A26" s="61"/>
      <c r="B26" s="62"/>
      <c r="C26" s="62"/>
      <c r="D26" s="62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2"/>
      <c r="C28" s="62"/>
      <c r="D28" s="62"/>
    </row>
    <row r="29" spans="1:4" x14ac:dyDescent="0.25">
      <c r="A29" s="61"/>
      <c r="B29" s="62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2"/>
      <c r="C31" s="62"/>
      <c r="D31" s="62"/>
    </row>
    <row r="32" spans="1:4" x14ac:dyDescent="0.25">
      <c r="A32" s="67"/>
      <c r="B32" s="67"/>
      <c r="C32" s="67"/>
      <c r="D32" s="67"/>
    </row>
    <row r="33" spans="1:4" x14ac:dyDescent="0.25">
      <c r="A33" s="67"/>
      <c r="B33" s="67"/>
      <c r="C33" s="67"/>
      <c r="D33" s="67"/>
    </row>
    <row r="34" spans="1:4" x14ac:dyDescent="0.25">
      <c r="A34" s="67"/>
      <c r="B34" s="67"/>
      <c r="C34" s="67"/>
      <c r="D34" s="67"/>
    </row>
    <row r="35" spans="1:4" x14ac:dyDescent="0.25">
      <c r="A35" s="67"/>
      <c r="B35" s="67"/>
      <c r="C35" s="67"/>
      <c r="D35" s="67"/>
    </row>
    <row r="36" spans="1:4" x14ac:dyDescent="0.25">
      <c r="A36" s="67"/>
      <c r="B36" s="67"/>
      <c r="C36" s="67"/>
      <c r="D36" s="67"/>
    </row>
    <row r="37" spans="1:4" x14ac:dyDescent="0.25">
      <c r="A37" s="67"/>
      <c r="B37" s="67"/>
      <c r="C37" s="67"/>
      <c r="D37" s="67"/>
    </row>
    <row r="38" spans="1:4" x14ac:dyDescent="0.25">
      <c r="A38" s="67"/>
      <c r="B38" s="67"/>
      <c r="C38" s="67"/>
      <c r="D38" s="67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1" t="s">
        <v>65</v>
      </c>
      <c r="C1" s="71"/>
      <c r="D1" s="71"/>
    </row>
    <row r="2" spans="1:4" ht="15.75" x14ac:dyDescent="0.25">
      <c r="A2" s="1"/>
      <c r="B2" s="72" t="s">
        <v>51</v>
      </c>
      <c r="C2" s="72"/>
      <c r="D2" s="72"/>
    </row>
    <row r="3" spans="1:4" ht="15.75" x14ac:dyDescent="0.25">
      <c r="A3" s="1"/>
      <c r="B3" s="71" t="s">
        <v>37</v>
      </c>
      <c r="C3" s="71"/>
      <c r="D3" s="71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/>
      <c r="C5" s="9"/>
      <c r="D5" s="9"/>
    </row>
    <row r="6" spans="1:4" x14ac:dyDescent="0.25">
      <c r="A6" s="9"/>
      <c r="B6" s="11"/>
      <c r="C6" s="35"/>
      <c r="D6" s="9"/>
    </row>
    <row r="7" spans="1:4" x14ac:dyDescent="0.25">
      <c r="A7" s="9"/>
      <c r="B7" s="11"/>
      <c r="C7" s="35"/>
      <c r="D7" s="9"/>
    </row>
    <row r="8" spans="1:4" x14ac:dyDescent="0.25">
      <c r="A8" s="9"/>
      <c r="B8" s="11"/>
      <c r="C8" s="35"/>
      <c r="D8" s="9"/>
    </row>
    <row r="9" spans="1:4" x14ac:dyDescent="0.25">
      <c r="A9" s="3"/>
      <c r="B9" s="3"/>
      <c r="C9" s="19"/>
      <c r="D9" s="3"/>
    </row>
    <row r="10" spans="1:4" x14ac:dyDescent="0.25">
      <c r="A10" s="3"/>
      <c r="B10" s="3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2"/>
      <c r="B14" s="33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4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B2" sqref="B2:D2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71" t="s">
        <v>68</v>
      </c>
      <c r="C1" s="71"/>
      <c r="D1" s="71"/>
      <c r="E1" s="6"/>
      <c r="F1" s="6"/>
      <c r="G1" s="6"/>
      <c r="H1" s="6"/>
    </row>
    <row r="2" spans="1:8" ht="15.95" customHeight="1" x14ac:dyDescent="0.25">
      <c r="A2" s="1"/>
      <c r="B2" s="72" t="s">
        <v>51</v>
      </c>
      <c r="C2" s="72"/>
      <c r="D2" s="72"/>
      <c r="E2" s="1"/>
      <c r="F2" s="1"/>
      <c r="G2" s="1"/>
      <c r="H2" s="1"/>
    </row>
    <row r="3" spans="1:8" ht="15.95" customHeight="1" x14ac:dyDescent="0.25">
      <c r="A3" s="1"/>
      <c r="B3" s="71" t="s">
        <v>36</v>
      </c>
      <c r="C3" s="71"/>
      <c r="D3" s="71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7"/>
      <c r="C5" s="9"/>
      <c r="D5" s="7"/>
      <c r="E5" s="1"/>
      <c r="F5" s="1"/>
      <c r="G5" s="1"/>
      <c r="H5" s="1"/>
    </row>
    <row r="6" spans="1:8" s="1" customFormat="1" x14ac:dyDescent="0.25">
      <c r="A6" s="11"/>
      <c r="B6" s="11"/>
      <c r="C6" s="11"/>
      <c r="D6" s="3"/>
    </row>
    <row r="7" spans="1:8" s="1" customFormat="1" x14ac:dyDescent="0.25">
      <c r="A7" s="11"/>
      <c r="B7" s="11"/>
      <c r="C7" s="11"/>
      <c r="D7" s="41"/>
    </row>
    <row r="8" spans="1:8" s="5" customFormat="1" x14ac:dyDescent="0.25">
      <c r="A8" s="13"/>
      <c r="B8" s="13"/>
      <c r="C8" s="13"/>
      <c r="D8" s="42"/>
    </row>
    <row r="9" spans="1:8" x14ac:dyDescent="0.25">
      <c r="A9" s="13"/>
      <c r="B9" s="3"/>
      <c r="C9" s="13"/>
      <c r="D9" s="43"/>
    </row>
    <row r="10" spans="1:8" x14ac:dyDescent="0.25">
      <c r="A10" s="13"/>
      <c r="B10" s="11"/>
      <c r="C10" s="13"/>
      <c r="D10" s="42"/>
    </row>
    <row r="11" spans="1:8" s="5" customFormat="1" x14ac:dyDescent="0.25">
      <c r="A11" s="13"/>
      <c r="B11" s="3"/>
      <c r="C11" s="13"/>
      <c r="D11" s="42"/>
    </row>
    <row r="12" spans="1:8" x14ac:dyDescent="0.25">
      <c r="A12" s="13"/>
      <c r="B12" s="11"/>
      <c r="C12" s="13"/>
      <c r="D12" s="42"/>
    </row>
    <row r="13" spans="1:8" x14ac:dyDescent="0.25">
      <c r="A13" s="13"/>
      <c r="B13" s="11"/>
      <c r="C13" s="13"/>
      <c r="D13" s="42"/>
    </row>
    <row r="14" spans="1:8" x14ac:dyDescent="0.25">
      <c r="A14" s="12"/>
      <c r="B14" s="3"/>
      <c r="C14" s="12"/>
      <c r="D14" s="12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3"/>
      <c r="C16" s="12"/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view="pageBreakPreview" topLeftCell="A4" zoomScale="60" zoomScaleNormal="65" workbookViewId="0">
      <selection activeCell="L25" sqref="L25:N25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6.5703125" customWidth="1"/>
    <col min="5" max="5" width="16.140625" customWidth="1"/>
    <col min="6" max="6" width="16.7109375" customWidth="1"/>
    <col min="7" max="7" width="16.140625" customWidth="1"/>
    <col min="8" max="8" width="17" customWidth="1"/>
    <col min="9" max="9" width="16.28515625" customWidth="1"/>
    <col min="10" max="10" width="15.85546875" customWidth="1"/>
    <col min="11" max="11" width="16.7109375" customWidth="1"/>
    <col min="12" max="12" width="17" customWidth="1"/>
    <col min="13" max="13" width="18.140625" customWidth="1"/>
    <col min="14" max="14" width="19.28515625" customWidth="1"/>
  </cols>
  <sheetData>
    <row r="1" spans="1:14" ht="21" x14ac:dyDescent="0.35">
      <c r="A1" s="73" t="s">
        <v>64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ht="18.75" x14ac:dyDescent="0.3">
      <c r="A2" s="54" t="s">
        <v>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68119.66</v>
      </c>
      <c r="C4" s="24">
        <f t="shared" ref="C4:N4" si="0">C5+C6+C7</f>
        <v>63207.360000000001</v>
      </c>
      <c r="D4" s="24">
        <f>D5+D6+D7</f>
        <v>66653.86</v>
      </c>
      <c r="E4" s="24">
        <f t="shared" si="0"/>
        <v>62069.86</v>
      </c>
      <c r="F4" s="24">
        <f t="shared" si="0"/>
        <v>62069.86</v>
      </c>
      <c r="G4" s="24">
        <f t="shared" si="0"/>
        <v>62069.86</v>
      </c>
      <c r="H4" s="24">
        <f t="shared" si="0"/>
        <v>62069.86</v>
      </c>
      <c r="I4" s="24">
        <f t="shared" si="0"/>
        <v>62069.86</v>
      </c>
      <c r="J4" s="24">
        <f t="shared" si="0"/>
        <v>62069.86</v>
      </c>
      <c r="K4" s="24">
        <f t="shared" si="0"/>
        <v>62069.86</v>
      </c>
      <c r="L4" s="24">
        <f t="shared" si="0"/>
        <v>62069.86</v>
      </c>
      <c r="M4" s="24">
        <f t="shared" si="0"/>
        <v>62069.86</v>
      </c>
      <c r="N4" s="24">
        <f t="shared" si="0"/>
        <v>756609.62000000011</v>
      </c>
    </row>
    <row r="5" spans="1:14" ht="39" customHeight="1" x14ac:dyDescent="0.35">
      <c r="A5" s="28" t="s">
        <v>17</v>
      </c>
      <c r="B5" s="25">
        <v>38377.58</v>
      </c>
      <c r="C5" s="25">
        <v>38377.58</v>
      </c>
      <c r="D5" s="25">
        <v>38377.58</v>
      </c>
      <c r="E5" s="25">
        <v>38377.58</v>
      </c>
      <c r="F5" s="25">
        <v>38377.58</v>
      </c>
      <c r="G5" s="25">
        <v>38377.58</v>
      </c>
      <c r="H5" s="25">
        <v>38377.58</v>
      </c>
      <c r="I5" s="25">
        <v>38377.58</v>
      </c>
      <c r="J5" s="25">
        <v>38377.58</v>
      </c>
      <c r="K5" s="25">
        <v>38377.58</v>
      </c>
      <c r="L5" s="25">
        <v>38377.58</v>
      </c>
      <c r="M5" s="25">
        <v>38377.58</v>
      </c>
      <c r="N5" s="25">
        <f>SUM(B5:M5)</f>
        <v>460530.96000000014</v>
      </c>
    </row>
    <row r="6" spans="1:14" ht="44.25" customHeight="1" x14ac:dyDescent="0.35">
      <c r="A6" s="28" t="s">
        <v>39</v>
      </c>
      <c r="B6" s="25">
        <v>23692.28</v>
      </c>
      <c r="C6" s="25">
        <v>23692.28</v>
      </c>
      <c r="D6" s="25">
        <v>23692.28</v>
      </c>
      <c r="E6" s="25">
        <v>23692.28</v>
      </c>
      <c r="F6" s="25">
        <v>23692.28</v>
      </c>
      <c r="G6" s="25">
        <v>23692.28</v>
      </c>
      <c r="H6" s="25">
        <v>23692.28</v>
      </c>
      <c r="I6" s="25">
        <v>23692.28</v>
      </c>
      <c r="J6" s="25">
        <v>23692.28</v>
      </c>
      <c r="K6" s="25">
        <v>23692.28</v>
      </c>
      <c r="L6" s="25">
        <v>23692.28</v>
      </c>
      <c r="M6" s="25">
        <v>23692.28</v>
      </c>
      <c r="N6" s="25">
        <f>SUM(B6:M6)</f>
        <v>284307.36</v>
      </c>
    </row>
    <row r="7" spans="1:14" ht="44.25" customHeight="1" x14ac:dyDescent="0.35">
      <c r="A7" s="28" t="s">
        <v>32</v>
      </c>
      <c r="B7" s="25">
        <f>5425+624.8</f>
        <v>6049.8</v>
      </c>
      <c r="C7" s="25">
        <v>1137.5</v>
      </c>
      <c r="D7" s="25">
        <f>3750+834</f>
        <v>4584</v>
      </c>
      <c r="E7" s="25"/>
      <c r="F7" s="25"/>
      <c r="G7" s="25"/>
      <c r="H7" s="25"/>
      <c r="I7" s="25"/>
      <c r="J7" s="25"/>
      <c r="K7" s="25"/>
      <c r="L7" s="25"/>
      <c r="M7" s="25"/>
      <c r="N7" s="25">
        <f>SUM(B7:M7)</f>
        <v>11771.3</v>
      </c>
    </row>
    <row r="8" spans="1:14" ht="36" customHeight="1" x14ac:dyDescent="0.35">
      <c r="A8" s="29" t="s">
        <v>18</v>
      </c>
      <c r="B8" s="24">
        <f>B9+B10+B11+B12+B13</f>
        <v>54257.770000000004</v>
      </c>
      <c r="C8" s="24">
        <f t="shared" ref="C8:M8" si="1">C9+C10+C11+C12+C13</f>
        <v>55594.47</v>
      </c>
      <c r="D8" s="24">
        <f t="shared" si="1"/>
        <v>57220.54</v>
      </c>
      <c r="E8" s="24">
        <f t="shared" si="1"/>
        <v>54693.78</v>
      </c>
      <c r="F8" s="24">
        <f t="shared" si="1"/>
        <v>66246.080000000002</v>
      </c>
      <c r="G8" s="24">
        <f t="shared" si="1"/>
        <v>56093.760000000002</v>
      </c>
      <c r="H8" s="24">
        <f t="shared" si="1"/>
        <v>59534.04</v>
      </c>
      <c r="I8" s="24">
        <f t="shared" si="1"/>
        <v>58059.33</v>
      </c>
      <c r="J8" s="24">
        <f t="shared" si="1"/>
        <v>55792.740000000005</v>
      </c>
      <c r="K8" s="24">
        <f t="shared" si="1"/>
        <v>57679.530000000006</v>
      </c>
      <c r="L8" s="24">
        <f t="shared" si="1"/>
        <v>81967.92</v>
      </c>
      <c r="M8" s="24">
        <f t="shared" si="1"/>
        <v>52647.38</v>
      </c>
      <c r="N8" s="24">
        <f t="shared" ref="N8:N23" si="2">SUM(B8:M8)</f>
        <v>709787.34000000008</v>
      </c>
    </row>
    <row r="9" spans="1:14" ht="40.5" customHeight="1" x14ac:dyDescent="0.35">
      <c r="A9" s="28" t="s">
        <v>19</v>
      </c>
      <c r="B9" s="25">
        <v>2158.92</v>
      </c>
      <c r="C9" s="25">
        <v>2158.92</v>
      </c>
      <c r="D9" s="25">
        <v>3282.12</v>
      </c>
      <c r="E9" s="25">
        <v>3158.32</v>
      </c>
      <c r="F9" s="25">
        <v>16353.92</v>
      </c>
      <c r="G9" s="25">
        <v>4177.92</v>
      </c>
      <c r="H9" s="25">
        <v>6010.17</v>
      </c>
      <c r="I9" s="25">
        <v>3604.52</v>
      </c>
      <c r="J9" s="25">
        <v>2158.92</v>
      </c>
      <c r="K9" s="25">
        <v>4643.22</v>
      </c>
      <c r="L9" s="25">
        <v>4465.12</v>
      </c>
      <c r="M9" s="25">
        <v>2158.92</v>
      </c>
      <c r="N9" s="24">
        <f t="shared" si="2"/>
        <v>54330.99</v>
      </c>
    </row>
    <row r="10" spans="1:14" ht="45.75" customHeight="1" x14ac:dyDescent="0.35">
      <c r="A10" s="28" t="s">
        <v>20</v>
      </c>
      <c r="B10" s="26">
        <v>12136.05</v>
      </c>
      <c r="C10" s="25">
        <v>9540</v>
      </c>
      <c r="D10" s="25">
        <v>10725</v>
      </c>
      <c r="E10" s="25">
        <v>10587</v>
      </c>
      <c r="F10" s="25">
        <v>9540</v>
      </c>
      <c r="G10" s="25">
        <v>12546.8</v>
      </c>
      <c r="H10" s="25">
        <v>9935</v>
      </c>
      <c r="I10" s="25">
        <v>9540</v>
      </c>
      <c r="J10" s="25">
        <v>12091.6</v>
      </c>
      <c r="K10" s="25">
        <v>10546.7</v>
      </c>
      <c r="L10" s="25">
        <v>9540</v>
      </c>
      <c r="M10" s="25">
        <v>9540</v>
      </c>
      <c r="N10" s="24">
        <f t="shared" si="2"/>
        <v>126268.15000000001</v>
      </c>
    </row>
    <row r="11" spans="1:14" ht="45.75" customHeight="1" x14ac:dyDescent="0.35">
      <c r="A11" s="36" t="s">
        <v>30</v>
      </c>
      <c r="B11" s="26"/>
      <c r="C11" s="25">
        <v>4134.63</v>
      </c>
      <c r="D11" s="25">
        <v>1671.2</v>
      </c>
      <c r="E11" s="25"/>
      <c r="F11" s="25">
        <v>1185</v>
      </c>
      <c r="G11" s="25"/>
      <c r="H11" s="25">
        <v>1251</v>
      </c>
      <c r="I11" s="25"/>
      <c r="J11" s="25"/>
      <c r="K11" s="25">
        <v>1541.15</v>
      </c>
      <c r="L11" s="25"/>
      <c r="M11" s="25"/>
      <c r="N11" s="24">
        <f t="shared" si="2"/>
        <v>9782.98</v>
      </c>
    </row>
    <row r="12" spans="1:14" ht="45.75" customHeight="1" x14ac:dyDescent="0.35">
      <c r="A12" s="36" t="s">
        <v>38</v>
      </c>
      <c r="B12" s="26">
        <v>38573.39</v>
      </c>
      <c r="C12" s="26">
        <v>38573.39</v>
      </c>
      <c r="D12" s="25">
        <v>38573.39</v>
      </c>
      <c r="E12" s="25">
        <v>38573.39</v>
      </c>
      <c r="F12" s="25">
        <v>38573.39</v>
      </c>
      <c r="G12" s="25">
        <v>38573.39</v>
      </c>
      <c r="H12" s="25">
        <v>38573.39</v>
      </c>
      <c r="I12" s="25">
        <v>38573.39</v>
      </c>
      <c r="J12" s="53">
        <v>38573.39</v>
      </c>
      <c r="K12" s="25">
        <v>38573.39</v>
      </c>
      <c r="L12" s="25">
        <v>66573.39</v>
      </c>
      <c r="M12" s="25">
        <v>38573.39</v>
      </c>
      <c r="N12" s="24">
        <f t="shared" si="2"/>
        <v>490880.68000000011</v>
      </c>
    </row>
    <row r="13" spans="1:14" ht="21.75" customHeight="1" x14ac:dyDescent="0.35">
      <c r="A13" s="28" t="s">
        <v>21</v>
      </c>
      <c r="B13" s="25">
        <v>1389.41</v>
      </c>
      <c r="C13" s="25">
        <v>1187.53</v>
      </c>
      <c r="D13" s="25">
        <v>2968.83</v>
      </c>
      <c r="E13" s="25">
        <v>2375.0700000000002</v>
      </c>
      <c r="F13" s="25">
        <v>593.77</v>
      </c>
      <c r="G13" s="25">
        <v>795.65</v>
      </c>
      <c r="H13" s="25">
        <v>3764.48</v>
      </c>
      <c r="I13" s="25">
        <v>6341.42</v>
      </c>
      <c r="J13" s="25">
        <v>2968.83</v>
      </c>
      <c r="K13" s="25">
        <v>2375.0700000000002</v>
      </c>
      <c r="L13" s="25">
        <v>1389.41</v>
      </c>
      <c r="M13" s="25">
        <v>2375.0700000000002</v>
      </c>
      <c r="N13" s="25">
        <f>SUM(B13:M13)</f>
        <v>28524.539999999997</v>
      </c>
    </row>
    <row r="14" spans="1:14" ht="23.25" customHeight="1" x14ac:dyDescent="0.35">
      <c r="A14" s="29" t="s">
        <v>22</v>
      </c>
      <c r="B14" s="24">
        <f>B15+B16+B17</f>
        <v>0</v>
      </c>
      <c r="C14" s="24">
        <f t="shared" ref="C14:M14" si="3">C15+C16+C17</f>
        <v>0</v>
      </c>
      <c r="D14" s="24">
        <f t="shared" si="3"/>
        <v>0</v>
      </c>
      <c r="E14" s="24">
        <f t="shared" si="3"/>
        <v>0</v>
      </c>
      <c r="F14" s="24">
        <f t="shared" si="3"/>
        <v>0</v>
      </c>
      <c r="G14" s="24">
        <f t="shared" si="3"/>
        <v>0</v>
      </c>
      <c r="H14" s="24">
        <f t="shared" si="3"/>
        <v>3500</v>
      </c>
      <c r="I14" s="24">
        <f t="shared" si="3"/>
        <v>0</v>
      </c>
      <c r="J14" s="24">
        <f t="shared" si="3"/>
        <v>3500</v>
      </c>
      <c r="K14" s="24">
        <f t="shared" si="3"/>
        <v>0</v>
      </c>
      <c r="L14" s="24">
        <f t="shared" si="3"/>
        <v>0</v>
      </c>
      <c r="M14" s="24">
        <f t="shared" si="3"/>
        <v>3200</v>
      </c>
      <c r="N14" s="24">
        <f t="shared" si="2"/>
        <v>10200</v>
      </c>
    </row>
    <row r="15" spans="1:14" ht="42" customHeight="1" x14ac:dyDescent="0.35">
      <c r="A15" s="28" t="s">
        <v>23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>
        <f t="shared" si="2"/>
        <v>0</v>
      </c>
    </row>
    <row r="16" spans="1:14" ht="40.5" customHeight="1" x14ac:dyDescent="0.35">
      <c r="A16" s="28" t="s">
        <v>24</v>
      </c>
      <c r="B16" s="25"/>
      <c r="C16" s="25"/>
      <c r="D16" s="25"/>
      <c r="E16" s="25"/>
      <c r="F16" s="25"/>
      <c r="G16" s="25"/>
      <c r="H16" s="25">
        <v>3500</v>
      </c>
      <c r="I16" s="25"/>
      <c r="J16" s="25">
        <v>3500</v>
      </c>
      <c r="K16" s="25"/>
      <c r="L16" s="25"/>
      <c r="M16" s="25">
        <f>3200</f>
        <v>3200</v>
      </c>
      <c r="N16" s="25">
        <f>SUM(B16:M16)</f>
        <v>10200</v>
      </c>
    </row>
    <row r="17" spans="1:14" ht="40.5" customHeight="1" x14ac:dyDescent="0.35">
      <c r="A17" s="36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2"/>
        <v>0</v>
      </c>
    </row>
    <row r="18" spans="1:14" ht="40.5" customHeight="1" x14ac:dyDescent="0.35">
      <c r="A18" s="50" t="s">
        <v>50</v>
      </c>
      <c r="B18" s="25"/>
      <c r="C18" s="25"/>
      <c r="D18" s="25"/>
      <c r="E18" s="25"/>
      <c r="F18" s="25">
        <v>4996.2</v>
      </c>
      <c r="G18" s="25">
        <v>13518.3</v>
      </c>
      <c r="H18" s="25">
        <v>17415.37</v>
      </c>
      <c r="I18" s="25">
        <v>395</v>
      </c>
      <c r="J18" s="25">
        <v>8603.5</v>
      </c>
      <c r="K18" s="25"/>
      <c r="L18" s="25"/>
      <c r="M18" s="25"/>
      <c r="N18" s="24">
        <f t="shared" si="2"/>
        <v>44928.369999999995</v>
      </c>
    </row>
    <row r="19" spans="1:14" ht="40.5" customHeight="1" x14ac:dyDescent="0.35">
      <c r="A19" s="29" t="s">
        <v>53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>N20+N22</f>
        <v>0</v>
      </c>
    </row>
    <row r="20" spans="1:14" ht="40.5" customHeight="1" x14ac:dyDescent="0.35">
      <c r="A20" s="28" t="s">
        <v>54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>
        <f>SUM(B20:M20)</f>
        <v>0</v>
      </c>
    </row>
    <row r="21" spans="1:14" ht="40.5" customHeight="1" x14ac:dyDescent="0.35">
      <c r="A21" s="28" t="s">
        <v>55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ref="N21" si="5">SUM(B21:M21)</f>
        <v>0</v>
      </c>
    </row>
    <row r="22" spans="1:14" ht="40.5" customHeight="1" x14ac:dyDescent="0.35">
      <c r="A22" s="36" t="s">
        <v>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f>SUM(B22:M22)</f>
        <v>0</v>
      </c>
    </row>
    <row r="23" spans="1:14" ht="39.75" customHeight="1" x14ac:dyDescent="0.35">
      <c r="A23" s="29" t="s">
        <v>58</v>
      </c>
      <c r="B23" s="24">
        <v>26433.54</v>
      </c>
      <c r="C23" s="24">
        <v>26433.54</v>
      </c>
      <c r="D23" s="24">
        <v>26433.54</v>
      </c>
      <c r="E23" s="24">
        <v>26433.54</v>
      </c>
      <c r="F23" s="24">
        <v>29044.26</v>
      </c>
      <c r="G23" s="24">
        <v>29044.26</v>
      </c>
      <c r="H23" s="24">
        <v>29044.26</v>
      </c>
      <c r="I23" s="24">
        <v>29044.26</v>
      </c>
      <c r="J23" s="24">
        <v>29044.26</v>
      </c>
      <c r="K23" s="24">
        <v>29044.26</v>
      </c>
      <c r="L23" s="24">
        <v>29044.26</v>
      </c>
      <c r="M23" s="24">
        <v>29044.26</v>
      </c>
      <c r="N23" s="24">
        <f t="shared" si="2"/>
        <v>338088.24000000005</v>
      </c>
    </row>
    <row r="24" spans="1:14" ht="22.5" customHeight="1" x14ac:dyDescent="0.35">
      <c r="A24" s="29" t="s">
        <v>25</v>
      </c>
      <c r="B24" s="24">
        <f>B4+B8+B14+B23+B18+B19</f>
        <v>148810.97</v>
      </c>
      <c r="C24" s="24">
        <f t="shared" ref="C24:M24" si="6">C4+C8+C14+C23+C18+C19</f>
        <v>145235.37</v>
      </c>
      <c r="D24" s="24">
        <f t="shared" si="6"/>
        <v>150307.94</v>
      </c>
      <c r="E24" s="24">
        <f t="shared" si="6"/>
        <v>143197.18</v>
      </c>
      <c r="F24" s="24">
        <f t="shared" si="6"/>
        <v>162356.40000000002</v>
      </c>
      <c r="G24" s="24">
        <f t="shared" si="6"/>
        <v>160726.18</v>
      </c>
      <c r="H24" s="24">
        <f t="shared" si="6"/>
        <v>171563.53</v>
      </c>
      <c r="I24" s="24">
        <f t="shared" si="6"/>
        <v>149568.45000000001</v>
      </c>
      <c r="J24" s="24">
        <f t="shared" si="6"/>
        <v>159010.36000000002</v>
      </c>
      <c r="K24" s="24">
        <f t="shared" si="6"/>
        <v>148793.65000000002</v>
      </c>
      <c r="L24" s="24">
        <f t="shared" si="6"/>
        <v>173082.04</v>
      </c>
      <c r="M24" s="24">
        <f t="shared" si="6"/>
        <v>146961.5</v>
      </c>
      <c r="N24" s="24">
        <f>N23+N19+N18+N14+N8+N4</f>
        <v>1859613.5700000003</v>
      </c>
    </row>
    <row r="25" spans="1:14" ht="15.75" x14ac:dyDescent="0.25">
      <c r="A25" s="74" t="s">
        <v>61</v>
      </c>
      <c r="B25" s="74"/>
      <c r="C25" s="74"/>
      <c r="D25" s="30"/>
      <c r="E25" s="30"/>
      <c r="F25" s="30"/>
      <c r="G25" s="40"/>
      <c r="H25" s="30"/>
      <c r="I25" s="30"/>
      <c r="J25" s="30"/>
      <c r="K25" s="30"/>
      <c r="L25" s="75" t="s">
        <v>29</v>
      </c>
      <c r="M25" s="75"/>
      <c r="N25" s="75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74" t="s">
        <v>27</v>
      </c>
      <c r="B27" s="74"/>
      <c r="C27" s="74"/>
      <c r="D27" s="30"/>
      <c r="E27" s="30"/>
      <c r="F27" s="30"/>
      <c r="G27" s="30"/>
      <c r="H27" s="30"/>
      <c r="I27" s="30"/>
      <c r="J27" s="30"/>
      <c r="K27" s="30"/>
      <c r="L27" s="75" t="s">
        <v>33</v>
      </c>
      <c r="M27" s="75"/>
      <c r="N27" s="75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1"/>
  <sheetViews>
    <sheetView topLeftCell="A13" workbookViewId="0">
      <selection activeCell="D29" sqref="D27:D29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51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44" t="s">
        <v>41</v>
      </c>
      <c r="B4" s="44" t="s">
        <v>41</v>
      </c>
      <c r="C4" s="44"/>
      <c r="D4" s="44" t="s">
        <v>42</v>
      </c>
      <c r="E4" s="44" t="s">
        <v>43</v>
      </c>
    </row>
    <row r="5" spans="1:7" x14ac:dyDescent="0.25">
      <c r="A5" s="45" t="s">
        <v>44</v>
      </c>
      <c r="B5" s="45" t="s">
        <v>45</v>
      </c>
      <c r="C5" s="45" t="s">
        <v>46</v>
      </c>
      <c r="D5" s="45" t="s">
        <v>47</v>
      </c>
      <c r="E5" s="45" t="s">
        <v>48</v>
      </c>
    </row>
    <row r="6" spans="1:7" x14ac:dyDescent="0.25">
      <c r="A6" s="32"/>
      <c r="B6" s="32"/>
      <c r="C6" s="46"/>
      <c r="D6" s="47"/>
      <c r="E6" s="32"/>
    </row>
    <row r="7" spans="1:7" x14ac:dyDescent="0.25">
      <c r="A7" s="32"/>
      <c r="B7" s="32"/>
      <c r="C7" s="46"/>
      <c r="D7" s="47"/>
      <c r="E7" s="48"/>
    </row>
    <row r="8" spans="1:7" x14ac:dyDescent="0.25">
      <c r="A8" s="32"/>
      <c r="B8" s="32"/>
      <c r="C8" s="46"/>
      <c r="D8" s="47"/>
      <c r="E8" s="32"/>
    </row>
    <row r="9" spans="1:7" x14ac:dyDescent="0.25">
      <c r="A9" s="32"/>
      <c r="B9" s="32"/>
      <c r="C9" s="46"/>
      <c r="D9" s="47"/>
      <c r="E9" s="32"/>
    </row>
    <row r="10" spans="1:7" x14ac:dyDescent="0.25">
      <c r="A10" s="32"/>
      <c r="B10" s="32"/>
      <c r="C10" s="46"/>
      <c r="D10" s="47"/>
      <c r="E10" s="32"/>
    </row>
    <row r="11" spans="1:7" x14ac:dyDescent="0.25">
      <c r="A11" s="32"/>
      <c r="B11" s="32"/>
      <c r="C11" s="46"/>
      <c r="D11" s="47"/>
      <c r="E11" s="32"/>
    </row>
    <row r="12" spans="1:7" x14ac:dyDescent="0.25">
      <c r="A12" s="32"/>
      <c r="B12" s="32"/>
      <c r="C12" s="46"/>
      <c r="D12" s="47"/>
      <c r="E12" s="32"/>
    </row>
    <row r="13" spans="1:7" x14ac:dyDescent="0.25">
      <c r="A13" s="32"/>
      <c r="B13" s="32"/>
      <c r="C13" s="46"/>
      <c r="D13" s="47"/>
      <c r="E13" s="32"/>
    </row>
    <row r="14" spans="1:7" x14ac:dyDescent="0.25">
      <c r="A14" s="32"/>
      <c r="B14" s="32"/>
      <c r="C14" s="46"/>
      <c r="D14" s="47"/>
      <c r="E14" s="32"/>
    </row>
    <row r="15" spans="1:7" x14ac:dyDescent="0.25">
      <c r="A15" s="32"/>
      <c r="B15" s="32"/>
      <c r="C15" s="46"/>
      <c r="D15" s="47"/>
      <c r="E15" s="32"/>
    </row>
    <row r="16" spans="1:7" x14ac:dyDescent="0.25">
      <c r="A16" s="32"/>
      <c r="B16" s="32"/>
      <c r="C16" s="46"/>
      <c r="D16" s="47"/>
      <c r="E16" s="32"/>
    </row>
    <row r="17" spans="1:5" x14ac:dyDescent="0.25">
      <c r="A17" s="32"/>
      <c r="B17" s="32"/>
      <c r="C17" s="46"/>
      <c r="D17" s="47"/>
      <c r="E17" s="32"/>
    </row>
    <row r="18" spans="1:5" x14ac:dyDescent="0.25">
      <c r="A18" s="32"/>
      <c r="B18" s="32"/>
      <c r="C18" s="46"/>
      <c r="D18" s="47"/>
      <c r="E18" s="32"/>
    </row>
    <row r="19" spans="1:5" x14ac:dyDescent="0.25">
      <c r="A19" s="32"/>
      <c r="B19" s="32"/>
      <c r="C19" s="46"/>
      <c r="D19" s="32"/>
      <c r="E19" s="32"/>
    </row>
    <row r="20" spans="1:5" x14ac:dyDescent="0.25">
      <c r="A20" s="32"/>
      <c r="B20" s="32"/>
      <c r="C20" s="46"/>
      <c r="D20" s="32"/>
      <c r="E20" s="32"/>
    </row>
    <row r="21" spans="1:5" x14ac:dyDescent="0.25">
      <c r="A21" s="32"/>
      <c r="B21" s="32"/>
      <c r="C21" s="46"/>
      <c r="D21" s="32"/>
      <c r="E21" s="32"/>
    </row>
    <row r="22" spans="1:5" x14ac:dyDescent="0.25">
      <c r="A22" s="32"/>
      <c r="B22" s="32"/>
      <c r="C22" s="46"/>
      <c r="D22" s="32"/>
      <c r="E22" s="32"/>
    </row>
    <row r="23" spans="1:5" x14ac:dyDescent="0.25">
      <c r="A23" s="32"/>
      <c r="B23" s="32"/>
      <c r="C23" s="46"/>
      <c r="D23" s="32"/>
      <c r="E23" s="32"/>
    </row>
    <row r="24" spans="1:5" x14ac:dyDescent="0.25">
      <c r="A24" s="32"/>
      <c r="B24" s="32"/>
      <c r="C24" s="46"/>
      <c r="D24" s="32"/>
      <c r="E24" s="32"/>
    </row>
    <row r="25" spans="1:5" x14ac:dyDescent="0.25">
      <c r="A25" s="32"/>
      <c r="B25" s="32"/>
      <c r="C25" s="46"/>
      <c r="D25" s="32"/>
      <c r="E25" s="32"/>
    </row>
    <row r="26" spans="1:5" x14ac:dyDescent="0.25">
      <c r="A26" s="32"/>
      <c r="B26" s="32"/>
      <c r="C26" s="46"/>
      <c r="D26" s="32"/>
      <c r="E26" s="32"/>
    </row>
    <row r="27" spans="1:5" x14ac:dyDescent="0.25">
      <c r="A27" s="32"/>
      <c r="B27" s="32"/>
      <c r="C27" s="46"/>
      <c r="D27" s="32"/>
      <c r="E27" s="32"/>
    </row>
    <row r="28" spans="1:5" x14ac:dyDescent="0.25">
      <c r="A28" s="32"/>
      <c r="B28" s="32"/>
      <c r="C28" s="46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46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46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46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46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3"/>
      <c r="D41" s="13"/>
      <c r="E41" s="13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7"/>
  <sheetViews>
    <sheetView workbookViewId="0">
      <selection activeCell="D19" sqref="D19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71" t="s">
        <v>65</v>
      </c>
      <c r="C1" s="71"/>
      <c r="D1" s="71"/>
    </row>
    <row r="2" spans="1:4" ht="15.75" x14ac:dyDescent="0.25">
      <c r="A2" s="1"/>
      <c r="B2" s="72" t="s">
        <v>51</v>
      </c>
      <c r="C2" s="72"/>
      <c r="D2" s="72"/>
    </row>
    <row r="3" spans="1:4" ht="15.75" x14ac:dyDescent="0.25">
      <c r="A3" s="1"/>
      <c r="B3" s="71" t="s">
        <v>49</v>
      </c>
      <c r="C3" s="71"/>
      <c r="D3" s="71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9"/>
      <c r="B5" s="3" t="s">
        <v>8</v>
      </c>
      <c r="C5" s="9"/>
      <c r="D5" s="9"/>
    </row>
    <row r="6" spans="1:4" x14ac:dyDescent="0.25">
      <c r="A6" s="9">
        <v>1</v>
      </c>
      <c r="B6" s="11" t="s">
        <v>86</v>
      </c>
      <c r="C6" s="38">
        <v>4996.2</v>
      </c>
      <c r="D6" s="3">
        <f>C6</f>
        <v>4996.2</v>
      </c>
    </row>
    <row r="7" spans="1:4" x14ac:dyDescent="0.25">
      <c r="A7" s="11"/>
      <c r="B7" s="3" t="s">
        <v>9</v>
      </c>
      <c r="C7" s="38"/>
      <c r="D7" s="3"/>
    </row>
    <row r="8" spans="1:4" x14ac:dyDescent="0.25">
      <c r="A8" s="13">
        <v>1</v>
      </c>
      <c r="B8" s="11" t="s">
        <v>92</v>
      </c>
      <c r="C8" s="16">
        <v>8630.2000000000007</v>
      </c>
      <c r="D8" s="12"/>
    </row>
    <row r="9" spans="1:4" x14ac:dyDescent="0.25">
      <c r="A9" s="13">
        <v>2</v>
      </c>
      <c r="B9" s="11" t="s">
        <v>93</v>
      </c>
      <c r="C9" s="16">
        <f>3441.8+1446.3</f>
        <v>4888.1000000000004</v>
      </c>
      <c r="D9" s="49"/>
    </row>
    <row r="10" spans="1:4" x14ac:dyDescent="0.25">
      <c r="A10" s="69"/>
      <c r="B10" s="33" t="s">
        <v>90</v>
      </c>
      <c r="C10" s="12">
        <f>SUM(C8:C9)</f>
        <v>13518.300000000001</v>
      </c>
      <c r="D10" s="12">
        <f>C10+D6</f>
        <v>18514.5</v>
      </c>
    </row>
    <row r="11" spans="1:4" x14ac:dyDescent="0.25">
      <c r="A11" s="14"/>
      <c r="B11" s="21" t="s">
        <v>10</v>
      </c>
      <c r="C11" s="15"/>
      <c r="D11" s="51"/>
    </row>
    <row r="12" spans="1:4" x14ac:dyDescent="0.25">
      <c r="A12" s="13">
        <v>1</v>
      </c>
      <c r="B12" s="34" t="s">
        <v>93</v>
      </c>
      <c r="C12" s="13">
        <v>2743.65</v>
      </c>
      <c r="D12" s="12"/>
    </row>
    <row r="13" spans="1:4" x14ac:dyDescent="0.25">
      <c r="A13" s="13">
        <v>2</v>
      </c>
      <c r="B13" s="13" t="s">
        <v>98</v>
      </c>
      <c r="C13" s="13">
        <v>3004.32</v>
      </c>
      <c r="D13" s="13"/>
    </row>
    <row r="14" spans="1:4" x14ac:dyDescent="0.25">
      <c r="A14" s="13">
        <v>3</v>
      </c>
      <c r="B14" s="13" t="s">
        <v>99</v>
      </c>
      <c r="C14" s="13">
        <v>11667.4</v>
      </c>
      <c r="D14" s="12"/>
    </row>
    <row r="15" spans="1:4" x14ac:dyDescent="0.25">
      <c r="A15" s="13"/>
      <c r="B15" s="3" t="s">
        <v>95</v>
      </c>
      <c r="C15" s="12">
        <f>SUM(C12:C14)</f>
        <v>17415.37</v>
      </c>
      <c r="D15" s="12">
        <f>C15+D10</f>
        <v>35929.869999999995</v>
      </c>
    </row>
    <row r="16" spans="1:4" x14ac:dyDescent="0.25">
      <c r="A16" s="13"/>
      <c r="B16" s="3" t="s">
        <v>11</v>
      </c>
      <c r="C16" s="12"/>
      <c r="D16" s="12"/>
    </row>
    <row r="17" spans="1:4" x14ac:dyDescent="0.25">
      <c r="A17" s="13">
        <v>1</v>
      </c>
      <c r="B17" s="11" t="s">
        <v>103</v>
      </c>
      <c r="C17" s="13">
        <v>395</v>
      </c>
      <c r="D17" s="12">
        <f>C17+D15</f>
        <v>36324.869999999995</v>
      </c>
    </row>
    <row r="18" spans="1:4" x14ac:dyDescent="0.25">
      <c r="A18" s="13"/>
      <c r="B18" s="3" t="s">
        <v>12</v>
      </c>
      <c r="C18" s="12"/>
      <c r="D18" s="12"/>
    </row>
    <row r="19" spans="1:4" x14ac:dyDescent="0.25">
      <c r="A19" s="13">
        <v>1</v>
      </c>
      <c r="B19" s="11" t="s">
        <v>92</v>
      </c>
      <c r="C19" s="13">
        <v>8603.5</v>
      </c>
      <c r="D19" s="12">
        <f>C19+D17</f>
        <v>44928.369999999995</v>
      </c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3"/>
      <c r="C22" s="12"/>
      <c r="D22" s="12"/>
    </row>
    <row r="23" spans="1:4" x14ac:dyDescent="0.25">
      <c r="A23" s="13"/>
      <c r="B23" s="3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3"/>
      <c r="C30" s="12"/>
      <c r="D30" s="12"/>
    </row>
    <row r="31" spans="1:4" x14ac:dyDescent="0.25">
      <c r="A31" s="13"/>
      <c r="B31" s="3"/>
      <c r="C31" s="13"/>
      <c r="D31" s="13"/>
    </row>
    <row r="32" spans="1:4" x14ac:dyDescent="0.25">
      <c r="A32" s="13"/>
      <c r="B32" s="13"/>
      <c r="C32" s="12"/>
      <c r="D32" s="12"/>
    </row>
    <row r="33" spans="1:4" x14ac:dyDescent="0.25">
      <c r="A33" s="13"/>
      <c r="B33" s="12"/>
      <c r="C33" s="13"/>
      <c r="D33" s="12"/>
    </row>
    <row r="34" spans="1:4" x14ac:dyDescent="0.25">
      <c r="A34" s="13"/>
      <c r="B34" s="13"/>
      <c r="C34" s="13"/>
      <c r="D34" s="12"/>
    </row>
    <row r="35" spans="1:4" x14ac:dyDescent="0.25">
      <c r="A35" s="13"/>
      <c r="B35" s="11"/>
      <c r="C35" s="13"/>
      <c r="D35" s="12"/>
    </row>
    <row r="36" spans="1:4" x14ac:dyDescent="0.25">
      <c r="A36" s="13"/>
      <c r="B36" s="3"/>
      <c r="C36" s="12"/>
      <c r="D36" s="12"/>
    </row>
    <row r="37" spans="1:4" x14ac:dyDescent="0.25">
      <c r="A37" s="13"/>
      <c r="B37" s="3"/>
      <c r="C37" s="12"/>
      <c r="D37" s="12"/>
    </row>
    <row r="38" spans="1:4" x14ac:dyDescent="0.25">
      <c r="A38" s="13"/>
      <c r="B38" s="11"/>
      <c r="C38" s="13"/>
      <c r="D38" s="12"/>
    </row>
    <row r="39" spans="1:4" x14ac:dyDescent="0.25">
      <c r="A39" s="13"/>
      <c r="B39" s="3"/>
      <c r="C39" s="12"/>
      <c r="D39" s="12"/>
    </row>
    <row r="40" spans="1:4" x14ac:dyDescent="0.25">
      <c r="A40" s="13"/>
      <c r="B40" s="3"/>
      <c r="C40" s="12"/>
      <c r="D40" s="12"/>
    </row>
    <row r="41" spans="1:4" x14ac:dyDescent="0.25">
      <c r="A41" s="13"/>
      <c r="B41" s="11"/>
      <c r="C41" s="13"/>
      <c r="D41" s="12"/>
    </row>
    <row r="42" spans="1:4" x14ac:dyDescent="0.25">
      <c r="A42" s="13"/>
      <c r="B42" s="11"/>
      <c r="C42" s="13"/>
      <c r="D42" s="12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3"/>
      <c r="C44" s="13"/>
      <c r="D44" s="12"/>
    </row>
    <row r="45" spans="1:4" x14ac:dyDescent="0.25">
      <c r="A45" s="13"/>
      <c r="B45" s="11"/>
      <c r="C45" s="13"/>
      <c r="D45" s="12"/>
    </row>
    <row r="46" spans="1:4" x14ac:dyDescent="0.25">
      <c r="A46" s="13"/>
      <c r="B46" s="3"/>
      <c r="C46" s="13"/>
      <c r="D46" s="12"/>
    </row>
    <row r="47" spans="1:4" x14ac:dyDescent="0.25">
      <c r="A47" s="13"/>
      <c r="B47" s="13"/>
      <c r="C47" s="13"/>
      <c r="D47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  <vt:lpstr>работы ТР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2021-01-27T07:06:27Z</cp:lastPrinted>
  <dcterms:created xsi:type="dcterms:W3CDTF">2011-07-25T05:21:17Z</dcterms:created>
  <dcterms:modified xsi:type="dcterms:W3CDTF">2024-02-02T01:26:56Z</dcterms:modified>
</cp:coreProperties>
</file>