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57DBA67B-9D4C-47E9-8092-46AC11A6F868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C57" i="2"/>
  <c r="C60" i="1"/>
  <c r="D60" i="1" s="1"/>
  <c r="D8" i="7"/>
  <c r="C8" i="7"/>
  <c r="L17" i="5"/>
  <c r="C14" i="10"/>
  <c r="C52" i="2"/>
  <c r="D52" i="2" s="1"/>
  <c r="C56" i="1"/>
  <c r="D56" i="1" s="1"/>
  <c r="D17" i="9"/>
  <c r="D12" i="6"/>
  <c r="C48" i="2"/>
  <c r="D48" i="2" s="1"/>
  <c r="C52" i="1"/>
  <c r="D52" i="1" s="1"/>
  <c r="C44" i="2"/>
  <c r="D44" i="2" s="1"/>
  <c r="D48" i="1"/>
  <c r="C48" i="1"/>
  <c r="D10" i="6"/>
  <c r="D40" i="2"/>
  <c r="C40" i="2"/>
  <c r="D44" i="1"/>
  <c r="C44" i="1"/>
  <c r="D14" i="3"/>
  <c r="C14" i="3"/>
  <c r="D15" i="9"/>
  <c r="D8" i="6"/>
  <c r="C36" i="2"/>
  <c r="D36" i="2" s="1"/>
  <c r="D38" i="1"/>
  <c r="C38" i="1"/>
  <c r="D13" i="9"/>
  <c r="C13" i="9"/>
  <c r="D32" i="2"/>
  <c r="C32" i="2"/>
  <c r="D33" i="1"/>
  <c r="C33" i="1"/>
  <c r="D10" i="3"/>
  <c r="D8" i="9"/>
  <c r="C8" i="9"/>
  <c r="D28" i="2"/>
  <c r="C28" i="2"/>
  <c r="C28" i="1"/>
  <c r="D28" i="1" s="1"/>
  <c r="C23" i="2"/>
  <c r="C23" i="1"/>
  <c r="C19" i="2" l="1"/>
  <c r="C19" i="1"/>
  <c r="D6" i="3"/>
  <c r="D8" i="3" s="1"/>
  <c r="C15" i="2"/>
  <c r="C14" i="1"/>
  <c r="D6" i="4"/>
  <c r="D6" i="6"/>
  <c r="C9" i="2"/>
  <c r="D9" i="2" s="1"/>
  <c r="D15" i="2" s="1"/>
  <c r="C10" i="1"/>
  <c r="D10" i="1" s="1"/>
  <c r="D14" i="1" s="1"/>
  <c r="D19" i="1" l="1"/>
  <c r="D23" i="1" s="1"/>
  <c r="D19" i="2"/>
  <c r="D23" i="2" s="1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L24" i="5" l="1"/>
  <c r="I24" i="5"/>
  <c r="M24" i="5"/>
  <c r="G24" i="5"/>
  <c r="K24" i="5"/>
  <c r="H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<sst xmlns="http://schemas.openxmlformats.org/spreadsheetml/2006/main" count="260" uniqueCount="112">
  <si>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</si>
  <si>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</si>
  <si>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</si>
  <si>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</si>
  <si>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</si>
  <si>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</si>
  <si>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</si>
  <si>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</si>
  <si>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</si>
  <si>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</si>
  <si>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</si>
  <si>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</si>
  <si>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</si>
  <si>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</si>
  <si>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</si>
  <si>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</si>
  <si>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</si>
  <si>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</si>
  <si>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</si>
  <si>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</si>
  <si>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</si>
  <si>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</si>
  <si>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</si>
  <si>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</si>
  <si>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</si>
  <si>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</si>
  <si>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</si>
  <si>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</si>
  <si>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</si>
  <si>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</si>
  <si>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</si>
  <si>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</si>
  <si>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</si>
  <si>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</si>
  <si>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</si>
  <si>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</si>
  <si>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</si>
  <si>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</si>
  <si>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</si>
  <si>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Сосновая,22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</si>
  <si>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</si>
  <si>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</si>
  <si>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</si>
  <si>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</si>
  <si>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</si>
  <si>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</si>
  <si>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</si>
  <si>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</si>
  <si>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</si>
  <si>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</si>
  <si>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</si>
  <si>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</si>
  <si>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</si>
  <si>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</si>
  <si>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</si>
  <si>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</si>
  <si>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</si>
  <si>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</si>
  <si>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</si>
  <si>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</si>
  <si>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</si>
  <si>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</si>
  <si>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</si>
  <si>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</si>
  <si>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</si>
  <si>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</si>
  <si>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Замена кранов и участка трубы на ятоке отопления в подвале ТУ №3</t>
  </si>
  <si>
    <t>Замена кранов на ХВС в подвале ТУ №3</t>
  </si>
  <si>
    <t>Закрепление перилл на 1 этаже подъезд №3</t>
  </si>
  <si>
    <t>Проверка освещения в подъезде №3</t>
  </si>
  <si>
    <t>Лицевой счёт 2023г</t>
  </si>
  <si>
    <t>Установка водосчетчика холодной воды на теплообменник</t>
  </si>
  <si>
    <t>Итого за февраль</t>
  </si>
  <si>
    <t xml:space="preserve">Очистка подъездных козырьков от снега </t>
  </si>
  <si>
    <t>Ремонт подъездной двери Подъезд №1</t>
  </si>
  <si>
    <t>Ремонт квартиры №10</t>
  </si>
  <si>
    <t>Отключение подъездного отопления</t>
  </si>
  <si>
    <t>Итого за март</t>
  </si>
  <si>
    <t>Ремонт квартиры №10 за февраль</t>
  </si>
  <si>
    <t>Итого за апрель</t>
  </si>
  <si>
    <t>Отключение  отопления</t>
  </si>
  <si>
    <t>Итого за май</t>
  </si>
  <si>
    <t>Ремонт подъездного козырька Подъезд №1</t>
  </si>
  <si>
    <t xml:space="preserve">Итого за май </t>
  </si>
  <si>
    <t>Покраска бордюр на придомовой территории</t>
  </si>
  <si>
    <t xml:space="preserve">Ремонт песочницы на детской площадке </t>
  </si>
  <si>
    <t>Замена доводчика входной двери Подъезд №1</t>
  </si>
  <si>
    <t>Замена крана на стояке ГВС Подвал №3</t>
  </si>
  <si>
    <t>Итого за июнь</t>
  </si>
  <si>
    <t>Привоз песка на придомовую территорию</t>
  </si>
  <si>
    <t>Раскидывание песка на придомовой территории</t>
  </si>
  <si>
    <t>Скос травы на придомовой территории</t>
  </si>
  <si>
    <t>Промывка и опрессовка системы теплоснабжения</t>
  </si>
  <si>
    <t>Итого за июль</t>
  </si>
  <si>
    <t>Ревизия ВРУ</t>
  </si>
  <si>
    <t>Ремонт качели на детской площадке</t>
  </si>
  <si>
    <t xml:space="preserve">Ремонт фасада </t>
  </si>
  <si>
    <t>Замена доводчика входной двери Подъезд №2</t>
  </si>
  <si>
    <t>Установка кранов на радиаторе отопления Квартира №22</t>
  </si>
  <si>
    <t>Замена участка трубы на насосе ХВС в подвале №3</t>
  </si>
  <si>
    <t>Итого за август</t>
  </si>
  <si>
    <t>Замена светильника Подъезд №2  2 этаж</t>
  </si>
  <si>
    <t>Итого за сентябрь</t>
  </si>
  <si>
    <t>Итого за октябрь</t>
  </si>
  <si>
    <t xml:space="preserve">Замена светильника Подъезд №2  </t>
  </si>
  <si>
    <t>Итого за ноябрь</t>
  </si>
  <si>
    <t>Замена прожектора 100 вт</t>
  </si>
  <si>
    <t xml:space="preserve">Текущий ремонт </t>
  </si>
  <si>
    <t>Ремонт калитки газонного ограждения  Подъезд №1</t>
  </si>
  <si>
    <t>Автовышка 1 час</t>
  </si>
  <si>
    <t>Итого за декабрь</t>
  </si>
  <si>
    <t>Замена замка на подвальной двери Подъезд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</si>
</sst>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0" borderId="1" xfId="0" applyFont="1" applyBorder="1"/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/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opLeftCell="A46" workbookViewId="0">
      <selection activeCell="B59" sqref="B5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9" t="s">
        <v>65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7">
        <v>1</v>
      </c>
      <c r="B6" s="57" t="s">
        <v>57</v>
      </c>
      <c r="C6" s="57">
        <v>1223.92</v>
      </c>
      <c r="D6" s="56"/>
      <c r="E6" s="1"/>
      <c r="F6" s="1"/>
    </row>
    <row r="7" spans="1:8" ht="60" x14ac:dyDescent="0.25">
      <c r="A7" s="55">
        <v>2</v>
      </c>
      <c r="B7" s="57" t="s">
        <v>62</v>
      </c>
      <c r="C7" s="55">
        <v>935</v>
      </c>
      <c r="D7" s="55"/>
      <c r="E7" s="1"/>
      <c r="F7" s="1"/>
    </row>
    <row r="8" spans="1:8" ht="30" x14ac:dyDescent="0.25">
      <c r="A8" s="57">
        <v>3</v>
      </c>
      <c r="B8" s="57" t="s">
        <v>66</v>
      </c>
      <c r="C8" s="57">
        <v>2197.6999999999998</v>
      </c>
      <c r="D8" s="56"/>
      <c r="E8" s="1"/>
      <c r="F8" s="1"/>
    </row>
    <row r="9" spans="1:8" x14ac:dyDescent="0.25">
      <c r="A9" s="57">
        <v>4</v>
      </c>
      <c r="B9" s="57" t="s">
        <v>67</v>
      </c>
      <c r="C9" s="57">
        <v>3834.5</v>
      </c>
      <c r="D9" s="57"/>
      <c r="E9" s="1"/>
      <c r="F9" s="1"/>
    </row>
    <row r="10" spans="1:8" x14ac:dyDescent="0.25">
      <c r="A10" s="57"/>
      <c r="B10" s="56" t="s">
        <v>63</v>
      </c>
      <c r="C10" s="56">
        <f>SUM(C6:C9)</f>
        <v>8191.12</v>
      </c>
      <c r="D10" s="56">
        <f>C10</f>
        <v>8191.12</v>
      </c>
      <c r="E10" s="1"/>
      <c r="F10" s="1"/>
    </row>
    <row r="11" spans="1:8" x14ac:dyDescent="0.25">
      <c r="A11" s="55"/>
      <c r="B11" s="56" t="s">
        <v>5</v>
      </c>
      <c r="C11" s="55"/>
      <c r="D11" s="55"/>
      <c r="E11" s="1"/>
      <c r="F11" s="1"/>
    </row>
    <row r="12" spans="1:8" ht="30" x14ac:dyDescent="0.25">
      <c r="A12" s="57">
        <v>1</v>
      </c>
      <c r="B12" s="57" t="s">
        <v>57</v>
      </c>
      <c r="C12" s="57">
        <v>1223.92</v>
      </c>
      <c r="D12" s="56"/>
      <c r="E12" s="1"/>
      <c r="F12" s="1"/>
    </row>
    <row r="13" spans="1:8" ht="60" x14ac:dyDescent="0.25">
      <c r="A13" s="55">
        <v>2</v>
      </c>
      <c r="B13" s="57" t="s">
        <v>62</v>
      </c>
      <c r="C13" s="57">
        <v>935</v>
      </c>
      <c r="D13" s="55"/>
      <c r="E13" s="1"/>
      <c r="F13" s="1"/>
    </row>
    <row r="14" spans="1:8" s="5" customFormat="1" x14ac:dyDescent="0.25">
      <c r="A14" s="57"/>
      <c r="B14" s="56" t="s">
        <v>72</v>
      </c>
      <c r="C14" s="56">
        <f>SUM(C12:C13)</f>
        <v>2158.92</v>
      </c>
      <c r="D14" s="56">
        <f>C14+D10</f>
        <v>10350.040000000001</v>
      </c>
      <c r="E14" s="4"/>
      <c r="F14" s="4"/>
    </row>
    <row r="15" spans="1:8" s="5" customFormat="1" x14ac:dyDescent="0.25">
      <c r="A15" s="55"/>
      <c r="B15" s="56" t="s">
        <v>3</v>
      </c>
      <c r="C15" s="55"/>
      <c r="D15" s="55"/>
      <c r="E15" s="4"/>
      <c r="F15" s="4"/>
    </row>
    <row r="16" spans="1:8" ht="30" x14ac:dyDescent="0.25">
      <c r="A16" s="57">
        <v>1</v>
      </c>
      <c r="B16" s="57" t="s">
        <v>57</v>
      </c>
      <c r="C16" s="57">
        <v>1223.92</v>
      </c>
      <c r="D16" s="56"/>
      <c r="E16" s="1"/>
      <c r="F16" s="1"/>
    </row>
    <row r="17" spans="1:6" ht="60" x14ac:dyDescent="0.25">
      <c r="A17" s="55">
        <v>2</v>
      </c>
      <c r="B17" s="57" t="s">
        <v>62</v>
      </c>
      <c r="C17" s="57">
        <v>935</v>
      </c>
      <c r="D17" s="55"/>
      <c r="E17" s="1"/>
      <c r="F17" s="1"/>
    </row>
    <row r="18" spans="1:6" x14ac:dyDescent="0.25">
      <c r="A18" s="57">
        <v>3</v>
      </c>
      <c r="B18" s="57" t="s">
        <v>76</v>
      </c>
      <c r="C18" s="57">
        <v>395</v>
      </c>
      <c r="D18" s="56"/>
      <c r="E18" s="1"/>
      <c r="F18" s="1"/>
    </row>
    <row r="19" spans="1:6" x14ac:dyDescent="0.25">
      <c r="A19" s="55"/>
      <c r="B19" s="56" t="s">
        <v>77</v>
      </c>
      <c r="C19" s="56">
        <f>SUM(C16:C18)</f>
        <v>2553.92</v>
      </c>
      <c r="D19" s="56">
        <f>C19+D14</f>
        <v>12903.960000000001</v>
      </c>
      <c r="E19" s="1"/>
      <c r="F19" s="1"/>
    </row>
    <row r="20" spans="1:6" x14ac:dyDescent="0.25">
      <c r="A20" s="55"/>
      <c r="B20" s="56" t="s">
        <v>7</v>
      </c>
      <c r="C20" s="55"/>
      <c r="D20" s="55"/>
      <c r="E20" s="1"/>
      <c r="F20" s="1"/>
    </row>
    <row r="21" spans="1:6" s="5" customFormat="1" ht="30" x14ac:dyDescent="0.25">
      <c r="A21" s="57">
        <v>1</v>
      </c>
      <c r="B21" s="57" t="s">
        <v>57</v>
      </c>
      <c r="C21" s="57">
        <v>1223.92</v>
      </c>
      <c r="D21" s="56"/>
      <c r="E21" s="4"/>
      <c r="F21" s="4"/>
    </row>
    <row r="22" spans="1:6" s="5" customFormat="1" ht="60" x14ac:dyDescent="0.25">
      <c r="A22" s="55">
        <v>2</v>
      </c>
      <c r="B22" s="57" t="s">
        <v>62</v>
      </c>
      <c r="C22" s="57">
        <v>935</v>
      </c>
      <c r="D22" s="55"/>
      <c r="E22" s="4"/>
      <c r="F22" s="4"/>
    </row>
    <row r="23" spans="1:6" x14ac:dyDescent="0.25">
      <c r="A23" s="57"/>
      <c r="B23" s="56" t="s">
        <v>79</v>
      </c>
      <c r="C23" s="56">
        <f>SUM(C21:C22)</f>
        <v>2158.92</v>
      </c>
      <c r="D23" s="56">
        <f>C23+D19</f>
        <v>15062.880000000001</v>
      </c>
      <c r="E23" s="1"/>
      <c r="F23" s="1"/>
    </row>
    <row r="24" spans="1:6" x14ac:dyDescent="0.25">
      <c r="A24" s="55"/>
      <c r="B24" s="56" t="s">
        <v>8</v>
      </c>
      <c r="C24" s="55"/>
      <c r="D24" s="55"/>
      <c r="E24" s="1"/>
      <c r="F24" s="1"/>
    </row>
    <row r="25" spans="1:6" ht="30" x14ac:dyDescent="0.25">
      <c r="A25" s="57">
        <v>1</v>
      </c>
      <c r="B25" s="57" t="s">
        <v>57</v>
      </c>
      <c r="C25" s="57">
        <v>1223.92</v>
      </c>
      <c r="D25" s="56"/>
      <c r="E25" s="1"/>
      <c r="F25" s="1"/>
    </row>
    <row r="26" spans="1:6" ht="60" x14ac:dyDescent="0.25">
      <c r="A26" s="55">
        <v>2</v>
      </c>
      <c r="B26" s="57" t="s">
        <v>62</v>
      </c>
      <c r="C26" s="57">
        <v>935</v>
      </c>
      <c r="D26" s="55"/>
      <c r="E26" s="1"/>
      <c r="F26" s="1"/>
    </row>
    <row r="27" spans="1:6" x14ac:dyDescent="0.25">
      <c r="A27" s="57">
        <v>3</v>
      </c>
      <c r="B27" s="57" t="s">
        <v>80</v>
      </c>
      <c r="C27" s="57">
        <v>264.64999999999998</v>
      </c>
      <c r="D27" s="56"/>
      <c r="E27" s="1"/>
      <c r="F27" s="1"/>
    </row>
    <row r="28" spans="1:6" x14ac:dyDescent="0.25">
      <c r="A28" s="57"/>
      <c r="B28" s="56" t="s">
        <v>81</v>
      </c>
      <c r="C28" s="56">
        <f>SUM(C25:C27)</f>
        <v>2423.5700000000002</v>
      </c>
      <c r="D28" s="56">
        <f>C28+D23</f>
        <v>17486.45</v>
      </c>
      <c r="E28" s="1"/>
      <c r="F28" s="1"/>
    </row>
    <row r="29" spans="1:6" x14ac:dyDescent="0.25">
      <c r="A29" s="55"/>
      <c r="B29" s="56" t="s">
        <v>9</v>
      </c>
      <c r="C29" s="55"/>
      <c r="D29" s="55"/>
      <c r="E29" s="1"/>
      <c r="F29" s="1"/>
    </row>
    <row r="30" spans="1:6" ht="30" x14ac:dyDescent="0.25">
      <c r="A30" s="57">
        <v>1</v>
      </c>
      <c r="B30" s="57" t="s">
        <v>57</v>
      </c>
      <c r="C30" s="57">
        <v>1223.92</v>
      </c>
      <c r="D30" s="56"/>
      <c r="E30" s="1"/>
      <c r="F30" s="1"/>
    </row>
    <row r="31" spans="1:6" ht="60" x14ac:dyDescent="0.25">
      <c r="A31" s="55">
        <v>2</v>
      </c>
      <c r="B31" s="57" t="s">
        <v>62</v>
      </c>
      <c r="C31" s="57">
        <v>935</v>
      </c>
      <c r="D31" s="55"/>
      <c r="E31" s="1"/>
      <c r="F31" s="1"/>
    </row>
    <row r="32" spans="1:6" x14ac:dyDescent="0.25">
      <c r="A32" s="57">
        <v>3</v>
      </c>
      <c r="B32" s="57" t="s">
        <v>87</v>
      </c>
      <c r="C32" s="57">
        <v>857.35</v>
      </c>
      <c r="D32" s="56"/>
      <c r="E32" s="1"/>
      <c r="F32" s="1"/>
    </row>
    <row r="33" spans="1:6" x14ac:dyDescent="0.25">
      <c r="A33" s="57"/>
      <c r="B33" s="56" t="s">
        <v>88</v>
      </c>
      <c r="C33" s="56">
        <f>SUM(C30:C32)</f>
        <v>3016.27</v>
      </c>
      <c r="D33" s="56">
        <f>C33+D28</f>
        <v>20502.72</v>
      </c>
      <c r="E33" s="1"/>
      <c r="F33" s="1"/>
    </row>
    <row r="34" spans="1:6" x14ac:dyDescent="0.25">
      <c r="A34" s="55"/>
      <c r="B34" s="56" t="s">
        <v>10</v>
      </c>
      <c r="C34" s="55"/>
      <c r="D34" s="55"/>
      <c r="E34" s="1"/>
      <c r="F34" s="1"/>
    </row>
    <row r="35" spans="1:6" ht="30" x14ac:dyDescent="0.25">
      <c r="A35" s="57">
        <v>1</v>
      </c>
      <c r="B35" s="57" t="s">
        <v>57</v>
      </c>
      <c r="C35" s="57">
        <v>1223.92</v>
      </c>
      <c r="D35" s="56"/>
      <c r="E35" s="1"/>
      <c r="F35" s="1"/>
    </row>
    <row r="36" spans="1:6" ht="60" x14ac:dyDescent="0.25">
      <c r="A36" s="55">
        <v>2</v>
      </c>
      <c r="B36" s="57" t="s">
        <v>62</v>
      </c>
      <c r="C36" s="57">
        <v>935</v>
      </c>
      <c r="D36" s="55"/>
      <c r="E36" s="1"/>
      <c r="F36" s="1"/>
    </row>
    <row r="37" spans="1:6" x14ac:dyDescent="0.25">
      <c r="A37" s="57">
        <v>3</v>
      </c>
      <c r="B37" s="57" t="s">
        <v>92</v>
      </c>
      <c r="C37" s="57">
        <v>3851.25</v>
      </c>
      <c r="D37" s="56"/>
      <c r="E37" s="1"/>
      <c r="F37" s="1"/>
    </row>
    <row r="38" spans="1:6" x14ac:dyDescent="0.25">
      <c r="A38" s="57"/>
      <c r="B38" s="56" t="s">
        <v>93</v>
      </c>
      <c r="C38" s="56">
        <f>SUM(C35:C37)</f>
        <v>6010.17</v>
      </c>
      <c r="D38" s="56">
        <f>C38+D33</f>
        <v>26512.89</v>
      </c>
      <c r="E38" s="1"/>
      <c r="F38" s="1"/>
    </row>
    <row r="39" spans="1:6" x14ac:dyDescent="0.25">
      <c r="A39" s="55"/>
      <c r="B39" s="56" t="s">
        <v>11</v>
      </c>
      <c r="C39" s="55"/>
      <c r="D39" s="55"/>
      <c r="E39" s="1"/>
      <c r="F39" s="1"/>
    </row>
    <row r="40" spans="1:6" ht="30" x14ac:dyDescent="0.25">
      <c r="A40" s="57">
        <v>1</v>
      </c>
      <c r="B40" s="57" t="s">
        <v>57</v>
      </c>
      <c r="C40" s="57">
        <v>1223.92</v>
      </c>
      <c r="D40" s="56"/>
      <c r="E40" s="1"/>
      <c r="F40" s="1"/>
    </row>
    <row r="41" spans="1:6" ht="60" x14ac:dyDescent="0.25">
      <c r="A41" s="55">
        <v>2</v>
      </c>
      <c r="B41" s="57" t="s">
        <v>62</v>
      </c>
      <c r="C41" s="57">
        <v>935</v>
      </c>
      <c r="D41" s="55"/>
      <c r="E41" s="1"/>
      <c r="F41" s="1"/>
    </row>
    <row r="42" spans="1:6" ht="30" x14ac:dyDescent="0.25">
      <c r="A42" s="57">
        <v>3</v>
      </c>
      <c r="B42" s="57" t="s">
        <v>98</v>
      </c>
      <c r="C42" s="57">
        <v>2884.8</v>
      </c>
      <c r="D42" s="56"/>
      <c r="E42" s="1"/>
      <c r="F42" s="1"/>
    </row>
    <row r="43" spans="1:6" ht="30" x14ac:dyDescent="0.25">
      <c r="A43" s="57">
        <v>4</v>
      </c>
      <c r="B43" s="57" t="s">
        <v>99</v>
      </c>
      <c r="C43" s="57">
        <v>2117.1</v>
      </c>
      <c r="D43" s="56"/>
      <c r="E43" s="1"/>
      <c r="F43" s="1"/>
    </row>
    <row r="44" spans="1:6" x14ac:dyDescent="0.25">
      <c r="A44" s="57"/>
      <c r="B44" s="56" t="s">
        <v>100</v>
      </c>
      <c r="C44" s="56">
        <f>SUM(C40:C43)</f>
        <v>7160.82</v>
      </c>
      <c r="D44" s="56">
        <f>C44+D38</f>
        <v>33673.71</v>
      </c>
      <c r="E44" s="1"/>
      <c r="F44" s="1"/>
    </row>
    <row r="45" spans="1:6" x14ac:dyDescent="0.25">
      <c r="A45" s="55"/>
      <c r="B45" s="56" t="s">
        <v>12</v>
      </c>
      <c r="C45" s="55"/>
      <c r="D45" s="55"/>
      <c r="E45" s="1"/>
      <c r="F45" s="1"/>
    </row>
    <row r="46" spans="1:6" ht="30" x14ac:dyDescent="0.25">
      <c r="A46" s="57">
        <v>1</v>
      </c>
      <c r="B46" s="57" t="s">
        <v>57</v>
      </c>
      <c r="C46" s="57">
        <v>1223.92</v>
      </c>
      <c r="D46" s="56"/>
      <c r="E46" s="1"/>
      <c r="F46" s="1"/>
    </row>
    <row r="47" spans="1:6" ht="60" x14ac:dyDescent="0.25">
      <c r="A47" s="55">
        <v>2</v>
      </c>
      <c r="B47" s="57" t="s">
        <v>62</v>
      </c>
      <c r="C47" s="57">
        <v>935</v>
      </c>
      <c r="D47" s="55"/>
      <c r="E47" s="1"/>
      <c r="F47" s="1"/>
    </row>
    <row r="48" spans="1:6" x14ac:dyDescent="0.25">
      <c r="A48" s="57"/>
      <c r="B48" s="56" t="s">
        <v>102</v>
      </c>
      <c r="C48" s="56">
        <f>SUM(C46:C47)</f>
        <v>2158.92</v>
      </c>
      <c r="D48" s="56">
        <f>C48+D44</f>
        <v>35832.629999999997</v>
      </c>
      <c r="E48" s="1"/>
      <c r="F48" s="1"/>
    </row>
    <row r="49" spans="1:6" x14ac:dyDescent="0.25">
      <c r="A49" s="55"/>
      <c r="B49" s="56" t="s">
        <v>13</v>
      </c>
      <c r="C49" s="55"/>
      <c r="D49" s="55"/>
      <c r="E49" s="1"/>
      <c r="F49" s="1"/>
    </row>
    <row r="50" spans="1:6" ht="30" x14ac:dyDescent="0.25">
      <c r="A50" s="57">
        <v>1</v>
      </c>
      <c r="B50" s="57" t="s">
        <v>57</v>
      </c>
      <c r="C50" s="57">
        <v>1223.92</v>
      </c>
      <c r="D50" s="56"/>
      <c r="E50" s="1"/>
      <c r="F50" s="1"/>
    </row>
    <row r="51" spans="1:6" ht="60" x14ac:dyDescent="0.25">
      <c r="A51" s="55">
        <v>2</v>
      </c>
      <c r="B51" s="57" t="s">
        <v>62</v>
      </c>
      <c r="C51" s="57">
        <v>935</v>
      </c>
      <c r="D51" s="55"/>
      <c r="E51" s="1"/>
      <c r="F51" s="1"/>
    </row>
    <row r="52" spans="1:6" x14ac:dyDescent="0.25">
      <c r="A52" s="57"/>
      <c r="B52" s="56" t="s">
        <v>103</v>
      </c>
      <c r="C52" s="56">
        <f>SUM(C50:C51)</f>
        <v>2158.92</v>
      </c>
      <c r="D52" s="56">
        <f>C52+D48</f>
        <v>37991.549999999996</v>
      </c>
      <c r="E52" s="1"/>
      <c r="F52" s="1"/>
    </row>
    <row r="53" spans="1:6" x14ac:dyDescent="0.25">
      <c r="A53" s="55"/>
      <c r="B53" s="56" t="s">
        <v>14</v>
      </c>
      <c r="C53" s="55"/>
      <c r="D53" s="55"/>
      <c r="E53" s="1"/>
      <c r="F53" s="1"/>
    </row>
    <row r="54" spans="1:6" ht="30" x14ac:dyDescent="0.25">
      <c r="A54" s="57">
        <v>1</v>
      </c>
      <c r="B54" s="57" t="s">
        <v>57</v>
      </c>
      <c r="C54" s="57">
        <v>1223.92</v>
      </c>
      <c r="D54" s="56"/>
      <c r="E54" s="1"/>
      <c r="F54" s="1"/>
    </row>
    <row r="55" spans="1:6" ht="60" x14ac:dyDescent="0.25">
      <c r="A55" s="55">
        <v>2</v>
      </c>
      <c r="B55" s="57" t="s">
        <v>62</v>
      </c>
      <c r="C55" s="57">
        <v>935</v>
      </c>
      <c r="D55" s="55"/>
      <c r="E55" s="1"/>
      <c r="F55" s="1"/>
    </row>
    <row r="56" spans="1:6" x14ac:dyDescent="0.25">
      <c r="A56" s="57"/>
      <c r="B56" s="56" t="s">
        <v>105</v>
      </c>
      <c r="C56" s="56">
        <f>SUM(C54:C55)</f>
        <v>2158.92</v>
      </c>
      <c r="D56" s="56">
        <f>C56+D52</f>
        <v>40150.469999999994</v>
      </c>
      <c r="E56" s="1"/>
      <c r="F56" s="1"/>
    </row>
    <row r="57" spans="1:6" x14ac:dyDescent="0.25">
      <c r="A57" s="55"/>
      <c r="B57" s="56" t="s">
        <v>15</v>
      </c>
      <c r="C57" s="55"/>
      <c r="D57" s="55"/>
      <c r="E57" s="1"/>
      <c r="F57" s="1"/>
    </row>
    <row r="58" spans="1:6" ht="30" x14ac:dyDescent="0.25">
      <c r="A58" s="57">
        <v>1</v>
      </c>
      <c r="B58" s="57" t="s">
        <v>57</v>
      </c>
      <c r="C58" s="57">
        <v>1223.92</v>
      </c>
      <c r="D58" s="56"/>
      <c r="E58" s="1"/>
      <c r="F58" s="1"/>
    </row>
    <row r="59" spans="1:6" ht="60" x14ac:dyDescent="0.25">
      <c r="A59" s="55">
        <v>2</v>
      </c>
      <c r="B59" s="57" t="s">
        <v>62</v>
      </c>
      <c r="C59" s="57">
        <v>935</v>
      </c>
      <c r="D59" s="55"/>
      <c r="E59" s="1"/>
      <c r="F59" s="1"/>
    </row>
    <row r="60" spans="1:6" x14ac:dyDescent="0.25">
      <c r="A60" s="57"/>
      <c r="B60" s="56" t="s">
        <v>110</v>
      </c>
      <c r="C60" s="56">
        <f>SUM(C58:C59)</f>
        <v>2158.92</v>
      </c>
      <c r="D60" s="56">
        <f>C60+D56</f>
        <v>42309.389999999992</v>
      </c>
      <c r="E60" s="1"/>
      <c r="F60" s="1"/>
    </row>
    <row r="61" spans="1:6" x14ac:dyDescent="0.25">
      <c r="A61" s="55"/>
      <c r="B61" s="57"/>
      <c r="C61" s="57"/>
      <c r="D61" s="55"/>
      <c r="E61" s="1"/>
      <c r="F61" s="1"/>
    </row>
    <row r="62" spans="1:6" x14ac:dyDescent="0.25">
      <c r="A62" s="11"/>
      <c r="B62" s="3"/>
      <c r="C62" s="3"/>
      <c r="D62" s="3"/>
      <c r="E62" s="1"/>
      <c r="F62" s="1"/>
    </row>
    <row r="63" spans="1:6" x14ac:dyDescent="0.25">
      <c r="A63" s="11"/>
      <c r="B63" s="3"/>
      <c r="C63" s="11"/>
      <c r="D63" s="3"/>
      <c r="E63" s="1"/>
      <c r="F63" s="1"/>
    </row>
    <row r="64" spans="1:6" x14ac:dyDescent="0.25">
      <c r="A64" s="11"/>
      <c r="B64" s="3"/>
      <c r="C64" s="11"/>
      <c r="D64" s="3"/>
      <c r="E64" s="1"/>
      <c r="F64" s="1"/>
    </row>
    <row r="65" spans="1:6" x14ac:dyDescent="0.25">
      <c r="A65" s="11"/>
      <c r="B65" s="3"/>
      <c r="C65" s="11"/>
      <c r="D65" s="3"/>
      <c r="E65" s="1"/>
      <c r="F65" s="1"/>
    </row>
    <row r="66" spans="1:6" x14ac:dyDescent="0.25">
      <c r="A66" s="11"/>
      <c r="B66" s="3"/>
      <c r="C66" s="11"/>
      <c r="D66" s="3"/>
      <c r="E66" s="1"/>
      <c r="F66" s="1"/>
    </row>
    <row r="67" spans="1:6" x14ac:dyDescent="0.25">
      <c r="A67" s="11"/>
      <c r="B67" s="3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3"/>
      <c r="C69" s="3"/>
      <c r="D69" s="3"/>
      <c r="E69" s="1"/>
      <c r="F69" s="1"/>
    </row>
    <row r="70" spans="1:6" x14ac:dyDescent="0.25">
      <c r="A70" s="11"/>
      <c r="B70" s="39"/>
      <c r="C70" s="11"/>
      <c r="D70" s="11"/>
      <c r="E70" s="1"/>
      <c r="F7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B310-3928-49D5-9D37-5A207EB1EA39}">
  <dimension ref="A1:H32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31"/>
      <c r="B1" s="69" t="s">
        <v>65</v>
      </c>
      <c r="C1" s="69"/>
      <c r="D1" s="69"/>
      <c r="E1" s="6"/>
      <c r="F1" s="6"/>
      <c r="G1" s="6"/>
      <c r="H1" s="6"/>
    </row>
    <row r="2" spans="1:8" ht="15.95" customHeight="1" x14ac:dyDescent="0.25">
      <c r="A2" s="31"/>
      <c r="B2" s="70" t="s">
        <v>39</v>
      </c>
      <c r="C2" s="70"/>
      <c r="D2" s="70"/>
      <c r="E2" s="1"/>
      <c r="F2" s="1"/>
      <c r="G2" s="1"/>
      <c r="H2" s="1"/>
    </row>
    <row r="3" spans="1:8" ht="15.95" customHeight="1" x14ac:dyDescent="0.25">
      <c r="A3" s="31"/>
      <c r="B3" s="69" t="s">
        <v>107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52" t="s">
        <v>75</v>
      </c>
      <c r="C6" s="53">
        <v>42368</v>
      </c>
      <c r="D6" s="9"/>
      <c r="E6" s="1"/>
      <c r="F6" s="1"/>
      <c r="G6" s="1"/>
      <c r="H6" s="1"/>
    </row>
    <row r="7" spans="1:8" x14ac:dyDescent="0.25">
      <c r="A7" s="11"/>
      <c r="B7" s="3" t="s">
        <v>3</v>
      </c>
      <c r="C7" s="38"/>
      <c r="D7" s="3"/>
    </row>
    <row r="8" spans="1:8" x14ac:dyDescent="0.25">
      <c r="A8" s="13">
        <v>1</v>
      </c>
      <c r="B8" s="13" t="s">
        <v>78</v>
      </c>
      <c r="C8" s="16">
        <v>-21184</v>
      </c>
      <c r="D8" s="12"/>
    </row>
    <row r="9" spans="1:8" x14ac:dyDescent="0.25">
      <c r="A9" s="13"/>
      <c r="B9" s="3" t="s">
        <v>8</v>
      </c>
      <c r="C9" s="16"/>
      <c r="D9" s="49"/>
    </row>
    <row r="10" spans="1:8" x14ac:dyDescent="0.25">
      <c r="A10" s="32">
        <v>1</v>
      </c>
      <c r="B10" s="46" t="s">
        <v>86</v>
      </c>
      <c r="C10" s="12">
        <v>3200</v>
      </c>
      <c r="D10" s="12"/>
    </row>
    <row r="11" spans="1:8" x14ac:dyDescent="0.25">
      <c r="A11" s="14"/>
      <c r="B11" s="21" t="s">
        <v>10</v>
      </c>
      <c r="C11" s="15"/>
      <c r="D11" s="51"/>
    </row>
    <row r="12" spans="1:8" x14ac:dyDescent="0.25">
      <c r="A12" s="13">
        <v>1</v>
      </c>
      <c r="B12" s="11" t="s">
        <v>96</v>
      </c>
      <c r="C12" s="13">
        <v>16800</v>
      </c>
      <c r="D12" s="12"/>
    </row>
    <row r="13" spans="1:8" x14ac:dyDescent="0.25">
      <c r="A13" s="13">
        <v>2</v>
      </c>
      <c r="B13" s="13" t="s">
        <v>97</v>
      </c>
      <c r="C13" s="13">
        <v>3200</v>
      </c>
      <c r="D13" s="12"/>
    </row>
    <row r="14" spans="1:8" x14ac:dyDescent="0.25">
      <c r="A14" s="13"/>
      <c r="B14" s="12" t="s">
        <v>93</v>
      </c>
      <c r="C14" s="12">
        <f>SUM(C12:C13)</f>
        <v>20000</v>
      </c>
      <c r="D14" s="12"/>
    </row>
    <row r="15" spans="1:8" x14ac:dyDescent="0.25">
      <c r="A15" s="9"/>
      <c r="B15" s="3" t="s">
        <v>14</v>
      </c>
      <c r="C15" s="9"/>
      <c r="D15" s="9"/>
    </row>
    <row r="16" spans="1:8" x14ac:dyDescent="0.25">
      <c r="A16" s="9">
        <v>1</v>
      </c>
      <c r="B16" s="11" t="s">
        <v>106</v>
      </c>
      <c r="C16" s="35">
        <v>2158.1</v>
      </c>
      <c r="D16" s="9"/>
    </row>
    <row r="17" spans="1:4" ht="15.75" x14ac:dyDescent="0.25">
      <c r="A17" s="7"/>
      <c r="B17" s="37" t="s">
        <v>2</v>
      </c>
      <c r="C17" s="9"/>
      <c r="D17" s="7"/>
    </row>
    <row r="18" spans="1:4" ht="30" x14ac:dyDescent="0.25">
      <c r="A18" s="11">
        <v>1</v>
      </c>
      <c r="B18" s="11" t="s">
        <v>71</v>
      </c>
      <c r="C18" s="11">
        <v>8172</v>
      </c>
      <c r="D18" s="3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A34" workbookViewId="0">
      <selection activeCell="C56" sqref="C5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9" t="s">
        <v>65</v>
      </c>
      <c r="C1" s="69"/>
      <c r="D1" s="69"/>
      <c r="E1" s="6"/>
      <c r="F1" s="6"/>
      <c r="G1" s="6"/>
    </row>
    <row r="2" spans="1:15" ht="15.95" customHeight="1" x14ac:dyDescent="0.25">
      <c r="A2" s="1"/>
      <c r="B2" s="2" t="s">
        <v>39</v>
      </c>
      <c r="C2" s="31"/>
      <c r="D2" s="31"/>
      <c r="E2" s="1"/>
      <c r="F2" s="1"/>
      <c r="G2" s="1"/>
    </row>
    <row r="3" spans="1:15" ht="15.95" customHeight="1" x14ac:dyDescent="0.25">
      <c r="A3" s="1"/>
      <c r="B3" s="69" t="s">
        <v>6</v>
      </c>
      <c r="C3" s="69"/>
      <c r="D3" s="69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5"/>
      <c r="B5" s="56" t="s">
        <v>2</v>
      </c>
      <c r="C5" s="55"/>
      <c r="D5" s="7"/>
      <c r="E5" s="1"/>
      <c r="F5" s="1"/>
      <c r="G5" s="1"/>
    </row>
    <row r="6" spans="1:15" x14ac:dyDescent="0.25">
      <c r="A6" s="55">
        <v>1</v>
      </c>
      <c r="B6" s="58" t="s">
        <v>59</v>
      </c>
      <c r="C6" s="58">
        <v>4212</v>
      </c>
      <c r="D6" s="9"/>
      <c r="E6" s="1"/>
      <c r="F6" s="1"/>
      <c r="G6" s="1"/>
    </row>
    <row r="7" spans="1:15" s="1" customFormat="1" ht="30" x14ac:dyDescent="0.25">
      <c r="A7" s="57">
        <v>2</v>
      </c>
      <c r="B7" s="57" t="s">
        <v>60</v>
      </c>
      <c r="C7" s="57">
        <v>4446</v>
      </c>
      <c r="D7" s="11"/>
      <c r="H7"/>
      <c r="I7"/>
      <c r="J7"/>
      <c r="K7"/>
      <c r="L7"/>
      <c r="M7"/>
      <c r="N7"/>
      <c r="O7"/>
    </row>
    <row r="8" spans="1:15" s="4" customFormat="1" x14ac:dyDescent="0.25">
      <c r="A8" s="57">
        <v>3</v>
      </c>
      <c r="B8" s="58" t="s">
        <v>68</v>
      </c>
      <c r="C8" s="57">
        <v>1505.2</v>
      </c>
      <c r="D8" s="3"/>
      <c r="F8" s="1"/>
      <c r="H8"/>
      <c r="I8"/>
      <c r="J8"/>
      <c r="K8"/>
      <c r="L8"/>
      <c r="M8"/>
      <c r="N8"/>
      <c r="O8"/>
    </row>
    <row r="9" spans="1:15" s="4" customFormat="1" x14ac:dyDescent="0.25">
      <c r="A9" s="57"/>
      <c r="B9" s="56" t="s">
        <v>63</v>
      </c>
      <c r="C9" s="56">
        <f>SUM(C6:C8)</f>
        <v>10163.200000000001</v>
      </c>
      <c r="D9" s="3">
        <f>C9</f>
        <v>10163.200000000001</v>
      </c>
      <c r="H9"/>
      <c r="I9"/>
      <c r="J9"/>
      <c r="K9"/>
      <c r="L9"/>
      <c r="M9"/>
      <c r="N9"/>
      <c r="O9"/>
    </row>
    <row r="10" spans="1:15" s="4" customFormat="1" x14ac:dyDescent="0.25">
      <c r="A10" s="55"/>
      <c r="B10" s="56" t="s">
        <v>5</v>
      </c>
      <c r="C10" s="55"/>
      <c r="D10" s="7"/>
      <c r="H10"/>
      <c r="I10"/>
      <c r="J10"/>
      <c r="K10"/>
      <c r="L10"/>
      <c r="M10"/>
      <c r="N10"/>
      <c r="O10"/>
    </row>
    <row r="11" spans="1:15" s="4" customFormat="1" x14ac:dyDescent="0.25">
      <c r="A11" s="55">
        <v>1</v>
      </c>
      <c r="B11" s="58" t="s">
        <v>59</v>
      </c>
      <c r="C11" s="58">
        <v>4212</v>
      </c>
      <c r="D11" s="9"/>
      <c r="H11"/>
      <c r="I11"/>
      <c r="J11"/>
      <c r="K11"/>
      <c r="L11"/>
      <c r="M11"/>
      <c r="N11"/>
      <c r="O11"/>
    </row>
    <row r="12" spans="1:15" s="4" customFormat="1" ht="30" x14ac:dyDescent="0.25">
      <c r="A12" s="57">
        <v>2</v>
      </c>
      <c r="B12" s="57" t="s">
        <v>60</v>
      </c>
      <c r="C12" s="57">
        <v>4446</v>
      </c>
      <c r="D12" s="11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5">
        <v>3</v>
      </c>
      <c r="B13" s="58" t="s">
        <v>73</v>
      </c>
      <c r="C13" s="58">
        <v>1020</v>
      </c>
      <c r="D13" s="3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7">
        <v>4</v>
      </c>
      <c r="B14" s="57" t="s">
        <v>74</v>
      </c>
      <c r="C14" s="57">
        <v>707.5</v>
      </c>
      <c r="D14" s="11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5"/>
      <c r="B15" s="60" t="s">
        <v>72</v>
      </c>
      <c r="C15" s="60">
        <f>SUM(C11:C14)</f>
        <v>10385.5</v>
      </c>
      <c r="D15" s="9">
        <f>C15+D9</f>
        <v>20548.7</v>
      </c>
      <c r="H15"/>
      <c r="I15"/>
      <c r="J15"/>
      <c r="K15"/>
      <c r="L15"/>
      <c r="M15"/>
      <c r="N15"/>
      <c r="O15"/>
    </row>
    <row r="16" spans="1:15" s="1" customFormat="1" x14ac:dyDescent="0.25">
      <c r="A16" s="55"/>
      <c r="B16" s="56" t="s">
        <v>3</v>
      </c>
      <c r="C16" s="55"/>
      <c r="D16" s="7"/>
      <c r="H16"/>
      <c r="I16"/>
      <c r="J16"/>
      <c r="K16"/>
      <c r="L16"/>
      <c r="M16"/>
      <c r="N16"/>
      <c r="O16"/>
    </row>
    <row r="17" spans="1:15" s="1" customFormat="1" x14ac:dyDescent="0.25">
      <c r="A17" s="55">
        <v>1</v>
      </c>
      <c r="B17" s="58" t="s">
        <v>59</v>
      </c>
      <c r="C17" s="58">
        <v>4212</v>
      </c>
      <c r="D17" s="9"/>
      <c r="H17"/>
      <c r="I17"/>
      <c r="J17"/>
      <c r="K17"/>
      <c r="L17"/>
      <c r="M17"/>
      <c r="N17"/>
      <c r="O17"/>
    </row>
    <row r="18" spans="1:15" s="1" customFormat="1" ht="30" x14ac:dyDescent="0.25">
      <c r="A18" s="57">
        <v>2</v>
      </c>
      <c r="B18" s="57" t="s">
        <v>60</v>
      </c>
      <c r="C18" s="57">
        <v>4446</v>
      </c>
      <c r="D18" s="11"/>
      <c r="H18"/>
      <c r="I18"/>
      <c r="J18"/>
      <c r="K18"/>
      <c r="L18"/>
      <c r="M18"/>
      <c r="N18"/>
      <c r="O18"/>
    </row>
    <row r="19" spans="1:15" s="4" customFormat="1" x14ac:dyDescent="0.25">
      <c r="A19" s="55"/>
      <c r="B19" s="60" t="s">
        <v>77</v>
      </c>
      <c r="C19" s="60">
        <f>SUM(C17:C18)</f>
        <v>8658</v>
      </c>
      <c r="D19" s="3">
        <f>C19+D15</f>
        <v>29206.7</v>
      </c>
      <c r="H19"/>
      <c r="I19"/>
      <c r="J19"/>
      <c r="K19"/>
      <c r="L19"/>
      <c r="M19"/>
      <c r="N19"/>
      <c r="O19"/>
    </row>
    <row r="20" spans="1:15" s="4" customFormat="1" x14ac:dyDescent="0.25">
      <c r="A20" s="55"/>
      <c r="B20" s="56" t="s">
        <v>7</v>
      </c>
      <c r="C20" s="55"/>
      <c r="D20" s="7"/>
      <c r="H20"/>
      <c r="I20"/>
      <c r="J20"/>
      <c r="K20"/>
      <c r="L20"/>
      <c r="M20"/>
      <c r="N20"/>
      <c r="O20"/>
    </row>
    <row r="21" spans="1:15" s="4" customFormat="1" x14ac:dyDescent="0.25">
      <c r="A21" s="55">
        <v>1</v>
      </c>
      <c r="B21" s="58" t="s">
        <v>59</v>
      </c>
      <c r="C21" s="58">
        <v>4212</v>
      </c>
      <c r="D21" s="9"/>
      <c r="H21"/>
      <c r="I21"/>
      <c r="J21"/>
      <c r="K21"/>
      <c r="L21"/>
      <c r="M21"/>
      <c r="N21"/>
      <c r="O21"/>
    </row>
    <row r="22" spans="1:15" s="4" customFormat="1" ht="30" x14ac:dyDescent="0.25">
      <c r="A22" s="57">
        <v>2</v>
      </c>
      <c r="B22" s="57" t="s">
        <v>60</v>
      </c>
      <c r="C22" s="57">
        <v>4446</v>
      </c>
      <c r="D22" s="11"/>
      <c r="H22"/>
      <c r="I22"/>
      <c r="J22"/>
      <c r="K22"/>
      <c r="L22"/>
      <c r="M22"/>
      <c r="N22"/>
      <c r="O22"/>
    </row>
    <row r="23" spans="1:15" s="4" customFormat="1" x14ac:dyDescent="0.25">
      <c r="A23" s="55"/>
      <c r="B23" s="60" t="s">
        <v>79</v>
      </c>
      <c r="C23" s="60">
        <f>SUM(C21:C22)</f>
        <v>8658</v>
      </c>
      <c r="D23" s="3">
        <f>C23+D19</f>
        <v>37864.699999999997</v>
      </c>
      <c r="H23"/>
      <c r="I23"/>
      <c r="J23"/>
      <c r="K23"/>
      <c r="L23"/>
      <c r="M23"/>
      <c r="N23"/>
      <c r="O23"/>
    </row>
    <row r="24" spans="1:15" s="4" customFormat="1" x14ac:dyDescent="0.25">
      <c r="A24" s="55"/>
      <c r="B24" s="56" t="s">
        <v>8</v>
      </c>
      <c r="C24" s="55"/>
      <c r="D24" s="7"/>
      <c r="H24"/>
      <c r="I24"/>
      <c r="J24"/>
      <c r="K24"/>
      <c r="L24"/>
      <c r="M24"/>
      <c r="N24"/>
      <c r="O24"/>
    </row>
    <row r="25" spans="1:15" s="1" customFormat="1" x14ac:dyDescent="0.25">
      <c r="A25" s="55">
        <v>1</v>
      </c>
      <c r="B25" s="58" t="s">
        <v>59</v>
      </c>
      <c r="C25" s="58">
        <v>4212</v>
      </c>
      <c r="D25" s="9"/>
      <c r="H25"/>
      <c r="I25"/>
      <c r="J25"/>
      <c r="K25"/>
      <c r="L25"/>
      <c r="M25"/>
      <c r="N25"/>
      <c r="O25"/>
    </row>
    <row r="26" spans="1:15" s="1" customFormat="1" ht="30" x14ac:dyDescent="0.25">
      <c r="A26" s="57">
        <v>2</v>
      </c>
      <c r="B26" s="57" t="s">
        <v>60</v>
      </c>
      <c r="C26" s="57">
        <v>4446</v>
      </c>
      <c r="D26" s="11"/>
      <c r="H26"/>
      <c r="I26"/>
      <c r="J26"/>
      <c r="K26"/>
      <c r="L26"/>
      <c r="M26"/>
      <c r="N26"/>
      <c r="O26"/>
    </row>
    <row r="27" spans="1:15" s="1" customFormat="1" x14ac:dyDescent="0.25">
      <c r="A27" s="55">
        <v>3</v>
      </c>
      <c r="B27" s="58" t="s">
        <v>82</v>
      </c>
      <c r="C27" s="59">
        <v>5502.9</v>
      </c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55"/>
      <c r="B28" s="60" t="s">
        <v>83</v>
      </c>
      <c r="C28" s="60">
        <f>SUM(C25:C27)</f>
        <v>14160.9</v>
      </c>
      <c r="D28" s="3">
        <f>C28+D23</f>
        <v>52025.599999999999</v>
      </c>
      <c r="H28"/>
      <c r="I28"/>
      <c r="J28"/>
      <c r="K28"/>
      <c r="L28"/>
      <c r="M28"/>
      <c r="N28"/>
      <c r="O28"/>
    </row>
    <row r="29" spans="1:15" s="1" customFormat="1" x14ac:dyDescent="0.25">
      <c r="A29" s="55"/>
      <c r="B29" s="56" t="s">
        <v>9</v>
      </c>
      <c r="C29" s="55"/>
      <c r="D29" s="7"/>
      <c r="H29"/>
      <c r="I29"/>
      <c r="J29"/>
      <c r="K29"/>
      <c r="L29"/>
      <c r="M29"/>
      <c r="N29"/>
      <c r="O29"/>
    </row>
    <row r="30" spans="1:15" s="1" customFormat="1" x14ac:dyDescent="0.25">
      <c r="A30" s="55">
        <v>1</v>
      </c>
      <c r="B30" s="58" t="s">
        <v>59</v>
      </c>
      <c r="C30" s="58">
        <v>4212</v>
      </c>
      <c r="D30" s="9"/>
      <c r="H30"/>
      <c r="I30"/>
      <c r="J30"/>
      <c r="K30"/>
      <c r="L30"/>
      <c r="M30"/>
      <c r="N30"/>
      <c r="O30"/>
    </row>
    <row r="31" spans="1:15" s="1" customFormat="1" ht="30" x14ac:dyDescent="0.25">
      <c r="A31" s="57">
        <v>2</v>
      </c>
      <c r="B31" s="57" t="s">
        <v>60</v>
      </c>
      <c r="C31" s="57">
        <v>4446</v>
      </c>
      <c r="D31" s="11"/>
      <c r="H31"/>
      <c r="I31"/>
      <c r="J31"/>
      <c r="K31"/>
      <c r="L31"/>
      <c r="M31"/>
      <c r="N31"/>
      <c r="O31"/>
    </row>
    <row r="32" spans="1:15" s="4" customFormat="1" x14ac:dyDescent="0.25">
      <c r="A32" s="55"/>
      <c r="B32" s="60" t="s">
        <v>88</v>
      </c>
      <c r="C32" s="61">
        <f>SUM(C30:C31)</f>
        <v>8658</v>
      </c>
      <c r="D32" s="3">
        <f>C32+D28</f>
        <v>60683.6</v>
      </c>
      <c r="H32"/>
      <c r="I32"/>
      <c r="J32"/>
      <c r="K32"/>
      <c r="L32"/>
      <c r="M32"/>
      <c r="N32"/>
      <c r="O32"/>
    </row>
    <row r="33" spans="1:15" s="1" customFormat="1" x14ac:dyDescent="0.25">
      <c r="A33" s="55"/>
      <c r="B33" s="56" t="s">
        <v>10</v>
      </c>
      <c r="C33" s="55"/>
      <c r="D33" s="7"/>
      <c r="H33"/>
      <c r="I33"/>
      <c r="J33"/>
      <c r="K33"/>
      <c r="L33"/>
      <c r="M33"/>
      <c r="N33"/>
      <c r="O33"/>
    </row>
    <row r="34" spans="1:15" s="1" customFormat="1" x14ac:dyDescent="0.25">
      <c r="A34" s="55">
        <v>1</v>
      </c>
      <c r="B34" s="58" t="s">
        <v>59</v>
      </c>
      <c r="C34" s="58">
        <v>4212</v>
      </c>
      <c r="D34" s="9"/>
      <c r="H34"/>
      <c r="I34"/>
      <c r="J34"/>
      <c r="K34"/>
      <c r="L34"/>
      <c r="M34"/>
      <c r="N34"/>
      <c r="O34"/>
    </row>
    <row r="35" spans="1:15" s="1" customFormat="1" ht="30" x14ac:dyDescent="0.25">
      <c r="A35" s="57">
        <v>2</v>
      </c>
      <c r="B35" s="57" t="s">
        <v>60</v>
      </c>
      <c r="C35" s="57">
        <v>4446</v>
      </c>
      <c r="D35" s="11"/>
      <c r="H35"/>
      <c r="I35"/>
      <c r="J35"/>
      <c r="K35"/>
      <c r="L35"/>
      <c r="M35"/>
      <c r="N35"/>
      <c r="O35"/>
    </row>
    <row r="36" spans="1:15" s="1" customFormat="1" x14ac:dyDescent="0.25">
      <c r="A36" s="55"/>
      <c r="B36" s="60" t="s">
        <v>93</v>
      </c>
      <c r="C36" s="61">
        <f>SUM(C34:C35)</f>
        <v>8658</v>
      </c>
      <c r="D36" s="3">
        <f>C36+D32</f>
        <v>69341.600000000006</v>
      </c>
      <c r="H36"/>
      <c r="I36"/>
      <c r="J36"/>
      <c r="K36"/>
      <c r="L36"/>
      <c r="M36"/>
      <c r="N36"/>
      <c r="O36"/>
    </row>
    <row r="37" spans="1:15" s="1" customFormat="1" x14ac:dyDescent="0.25">
      <c r="A37" s="55"/>
      <c r="B37" s="56" t="s">
        <v>11</v>
      </c>
      <c r="C37" s="55"/>
      <c r="D37" s="7"/>
      <c r="H37"/>
      <c r="I37"/>
      <c r="J37"/>
      <c r="K37"/>
      <c r="L37"/>
      <c r="M37"/>
      <c r="N37"/>
      <c r="O37"/>
    </row>
    <row r="38" spans="1:15" s="1" customFormat="1" x14ac:dyDescent="0.25">
      <c r="A38" s="55">
        <v>1</v>
      </c>
      <c r="B38" s="58" t="s">
        <v>59</v>
      </c>
      <c r="C38" s="58">
        <v>4212</v>
      </c>
      <c r="D38" s="9"/>
      <c r="H38"/>
      <c r="I38"/>
      <c r="J38"/>
      <c r="K38"/>
      <c r="L38"/>
      <c r="M38"/>
      <c r="N38"/>
      <c r="O38"/>
    </row>
    <row r="39" spans="1:15" s="1" customFormat="1" ht="30" x14ac:dyDescent="0.25">
      <c r="A39" s="57">
        <v>2</v>
      </c>
      <c r="B39" s="57" t="s">
        <v>60</v>
      </c>
      <c r="C39" s="57">
        <v>4446</v>
      </c>
      <c r="D39" s="11"/>
    </row>
    <row r="40" spans="1:15" x14ac:dyDescent="0.25">
      <c r="A40" s="57"/>
      <c r="B40" s="56" t="s">
        <v>100</v>
      </c>
      <c r="C40" s="56">
        <f>SUM(C38:C39)</f>
        <v>8658</v>
      </c>
      <c r="D40" s="12">
        <f>C40+D36</f>
        <v>77999.600000000006</v>
      </c>
    </row>
    <row r="41" spans="1:15" x14ac:dyDescent="0.25">
      <c r="A41" s="55"/>
      <c r="B41" s="56" t="s">
        <v>12</v>
      </c>
      <c r="C41" s="55"/>
      <c r="D41" s="7"/>
    </row>
    <row r="42" spans="1:15" x14ac:dyDescent="0.25">
      <c r="A42" s="55">
        <v>1</v>
      </c>
      <c r="B42" s="58" t="s">
        <v>59</v>
      </c>
      <c r="C42" s="58">
        <v>4212</v>
      </c>
      <c r="D42" s="9"/>
    </row>
    <row r="43" spans="1:15" ht="30" x14ac:dyDescent="0.25">
      <c r="A43" s="57">
        <v>2</v>
      </c>
      <c r="B43" s="57" t="s">
        <v>60</v>
      </c>
      <c r="C43" s="57">
        <v>4446</v>
      </c>
      <c r="D43" s="11"/>
    </row>
    <row r="44" spans="1:15" x14ac:dyDescent="0.25">
      <c r="A44" s="57"/>
      <c r="B44" s="56" t="s">
        <v>102</v>
      </c>
      <c r="C44" s="56">
        <f>SUM(C42:C43)</f>
        <v>8658</v>
      </c>
      <c r="D44" s="12">
        <f>C44+D40</f>
        <v>86657.600000000006</v>
      </c>
    </row>
    <row r="45" spans="1:15" x14ac:dyDescent="0.25">
      <c r="A45" s="55"/>
      <c r="B45" s="56" t="s">
        <v>13</v>
      </c>
      <c r="C45" s="55"/>
      <c r="D45" s="7"/>
    </row>
    <row r="46" spans="1:15" x14ac:dyDescent="0.25">
      <c r="A46" s="55">
        <v>1</v>
      </c>
      <c r="B46" s="58" t="s">
        <v>59</v>
      </c>
      <c r="C46" s="58">
        <v>4212</v>
      </c>
      <c r="D46" s="9"/>
    </row>
    <row r="47" spans="1:15" ht="30" x14ac:dyDescent="0.25">
      <c r="A47" s="57">
        <v>2</v>
      </c>
      <c r="B47" s="57" t="s">
        <v>60</v>
      </c>
      <c r="C47" s="57">
        <v>4446</v>
      </c>
      <c r="D47" s="11"/>
    </row>
    <row r="48" spans="1:15" x14ac:dyDescent="0.25">
      <c r="A48" s="57"/>
      <c r="B48" s="56" t="s">
        <v>103</v>
      </c>
      <c r="C48" s="56">
        <f>SUM(C46:C47)</f>
        <v>8658</v>
      </c>
      <c r="D48" s="12">
        <f>C48+D44</f>
        <v>95315.6</v>
      </c>
    </row>
    <row r="49" spans="1:4" x14ac:dyDescent="0.25">
      <c r="A49" s="55"/>
      <c r="B49" s="56" t="s">
        <v>14</v>
      </c>
      <c r="C49" s="55"/>
      <c r="D49" s="7"/>
    </row>
    <row r="50" spans="1:4" x14ac:dyDescent="0.25">
      <c r="A50" s="55">
        <v>1</v>
      </c>
      <c r="B50" s="58" t="s">
        <v>59</v>
      </c>
      <c r="C50" s="58">
        <v>4212</v>
      </c>
      <c r="D50" s="9"/>
    </row>
    <row r="51" spans="1:4" ht="30" x14ac:dyDescent="0.25">
      <c r="A51" s="57">
        <v>2</v>
      </c>
      <c r="B51" s="57" t="s">
        <v>60</v>
      </c>
      <c r="C51" s="57">
        <v>4446</v>
      </c>
      <c r="D51" s="11"/>
    </row>
    <row r="52" spans="1:4" x14ac:dyDescent="0.25">
      <c r="A52" s="57"/>
      <c r="B52" s="56" t="s">
        <v>105</v>
      </c>
      <c r="C52" s="56">
        <f>SUM(C50:C51)</f>
        <v>8658</v>
      </c>
      <c r="D52" s="12">
        <f>C52+D48</f>
        <v>103973.6</v>
      </c>
    </row>
    <row r="53" spans="1:4" x14ac:dyDescent="0.25">
      <c r="A53" s="55"/>
      <c r="B53" s="56" t="s">
        <v>15</v>
      </c>
      <c r="C53" s="55"/>
      <c r="D53" s="7"/>
    </row>
    <row r="54" spans="1:4" x14ac:dyDescent="0.25">
      <c r="A54" s="55">
        <v>1</v>
      </c>
      <c r="B54" s="58" t="s">
        <v>59</v>
      </c>
      <c r="C54" s="58">
        <v>4212</v>
      </c>
      <c r="D54" s="9"/>
    </row>
    <row r="55" spans="1:4" ht="30" x14ac:dyDescent="0.25">
      <c r="A55" s="57">
        <v>2</v>
      </c>
      <c r="B55" s="57" t="s">
        <v>60</v>
      </c>
      <c r="C55" s="57">
        <v>4446</v>
      </c>
      <c r="D55" s="11"/>
    </row>
    <row r="56" spans="1:4" x14ac:dyDescent="0.25">
      <c r="A56" s="62">
        <v>3</v>
      </c>
      <c r="B56" s="57" t="s">
        <v>111</v>
      </c>
      <c r="C56" s="62">
        <v>545</v>
      </c>
      <c r="D56" s="12"/>
    </row>
    <row r="57" spans="1:4" x14ac:dyDescent="0.25">
      <c r="A57" s="57"/>
      <c r="B57" s="60" t="s">
        <v>110</v>
      </c>
      <c r="C57" s="60">
        <f>SUM(C54:C56)</f>
        <v>9203</v>
      </c>
      <c r="D57" s="12">
        <f>C57+D52</f>
        <v>113176.6</v>
      </c>
    </row>
    <row r="58" spans="1:4" x14ac:dyDescent="0.25">
      <c r="A58" s="57"/>
      <c r="B58" s="60"/>
      <c r="C58" s="59"/>
      <c r="D58" s="12"/>
    </row>
    <row r="59" spans="1:4" x14ac:dyDescent="0.25">
      <c r="A59" s="57"/>
      <c r="B59" s="58"/>
      <c r="C59" s="59"/>
      <c r="D59" s="12"/>
    </row>
    <row r="60" spans="1:4" x14ac:dyDescent="0.25">
      <c r="A60" s="57"/>
      <c r="B60" s="57"/>
      <c r="C60" s="59"/>
      <c r="D60" s="12"/>
    </row>
    <row r="61" spans="1:4" x14ac:dyDescent="0.25">
      <c r="A61" s="57"/>
      <c r="B61" s="58"/>
      <c r="C61" s="59"/>
      <c r="D61" s="12"/>
    </row>
    <row r="62" spans="1:4" x14ac:dyDescent="0.25">
      <c r="A62" s="11"/>
      <c r="B62" s="54"/>
      <c r="C62" s="53"/>
      <c r="D62" s="12"/>
    </row>
    <row r="63" spans="1:4" x14ac:dyDescent="0.25">
      <c r="A63" s="11"/>
      <c r="B63" s="52"/>
      <c r="C63" s="53"/>
      <c r="D63" s="12"/>
    </row>
    <row r="64" spans="1:4" x14ac:dyDescent="0.25">
      <c r="A64" s="11"/>
      <c r="B64" s="52"/>
      <c r="C64" s="53"/>
      <c r="D64" s="12"/>
    </row>
    <row r="65" spans="1:4" x14ac:dyDescent="0.25">
      <c r="A65" s="11"/>
      <c r="B65" s="52"/>
      <c r="C65" s="53"/>
      <c r="D65" s="12"/>
    </row>
    <row r="66" spans="1:4" x14ac:dyDescent="0.25">
      <c r="A66" s="11"/>
      <c r="B66" s="11"/>
      <c r="C66" s="11"/>
      <c r="D66" s="12"/>
    </row>
    <row r="67" spans="1:4" x14ac:dyDescent="0.25">
      <c r="A67" s="13"/>
      <c r="B67" s="11"/>
      <c r="C67" s="13"/>
      <c r="D67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workbookViewId="0">
      <selection activeCell="B12" sqref="B12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9" t="s">
        <v>65</v>
      </c>
      <c r="C1" s="69"/>
      <c r="D1" s="69"/>
    </row>
    <row r="2" spans="1:4" ht="15.95" customHeight="1" x14ac:dyDescent="0.25">
      <c r="A2" s="1"/>
      <c r="B2" s="2" t="s">
        <v>39</v>
      </c>
      <c r="C2" s="31"/>
      <c r="D2" s="31"/>
    </row>
    <row r="3" spans="1:4" ht="15.95" customHeight="1" x14ac:dyDescent="0.25">
      <c r="A3" s="1"/>
      <c r="B3" s="69" t="s">
        <v>34</v>
      </c>
      <c r="C3" s="69"/>
      <c r="D3" s="69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5"/>
      <c r="B5" s="56" t="s">
        <v>2</v>
      </c>
      <c r="C5" s="55"/>
      <c r="D5" s="55"/>
    </row>
    <row r="6" spans="1:4" x14ac:dyDescent="0.25">
      <c r="A6" s="55">
        <v>1</v>
      </c>
      <c r="B6" s="57" t="s">
        <v>69</v>
      </c>
      <c r="C6" s="67">
        <v>208.5</v>
      </c>
      <c r="D6" s="56">
        <f>C6</f>
        <v>208.5</v>
      </c>
    </row>
    <row r="7" spans="1:4" x14ac:dyDescent="0.25">
      <c r="A7" s="55"/>
      <c r="B7" s="56" t="s">
        <v>10</v>
      </c>
      <c r="C7" s="63"/>
      <c r="D7" s="64"/>
    </row>
    <row r="8" spans="1:4" x14ac:dyDescent="0.25">
      <c r="A8" s="57">
        <v>1</v>
      </c>
      <c r="B8" s="57" t="s">
        <v>94</v>
      </c>
      <c r="C8" s="57">
        <v>1251</v>
      </c>
      <c r="D8" s="56">
        <f>C8+D6</f>
        <v>1459.5</v>
      </c>
    </row>
    <row r="9" spans="1:4" x14ac:dyDescent="0.25">
      <c r="A9" s="55"/>
      <c r="B9" s="56" t="s">
        <v>11</v>
      </c>
      <c r="C9" s="57"/>
      <c r="D9" s="57"/>
    </row>
    <row r="10" spans="1:4" x14ac:dyDescent="0.25">
      <c r="A10" s="55">
        <v>1</v>
      </c>
      <c r="B10" s="57" t="s">
        <v>101</v>
      </c>
      <c r="C10" s="56">
        <v>1235.5</v>
      </c>
      <c r="D10" s="56">
        <f>C10+D8</f>
        <v>2695</v>
      </c>
    </row>
    <row r="11" spans="1:4" x14ac:dyDescent="0.25">
      <c r="A11" s="57"/>
      <c r="B11" s="56" t="s">
        <v>13</v>
      </c>
      <c r="C11" s="57"/>
      <c r="D11" s="56"/>
    </row>
    <row r="12" spans="1:4" x14ac:dyDescent="0.25">
      <c r="A12" s="57">
        <v>1</v>
      </c>
      <c r="B12" s="57" t="s">
        <v>104</v>
      </c>
      <c r="C12" s="57">
        <v>1097.9100000000001</v>
      </c>
      <c r="D12" s="56">
        <f>C12+D10</f>
        <v>3792.91</v>
      </c>
    </row>
    <row r="13" spans="1:4" x14ac:dyDescent="0.25">
      <c r="A13" s="57"/>
      <c r="B13" s="57"/>
      <c r="C13" s="57"/>
      <c r="D13" s="56"/>
    </row>
    <row r="14" spans="1:4" x14ac:dyDescent="0.25">
      <c r="A14" s="57"/>
      <c r="B14" s="57"/>
      <c r="C14" s="57"/>
      <c r="D14" s="56"/>
    </row>
    <row r="15" spans="1:4" x14ac:dyDescent="0.25">
      <c r="A15" s="57"/>
      <c r="B15" s="56"/>
      <c r="C15" s="56"/>
      <c r="D15" s="56"/>
    </row>
    <row r="16" spans="1:4" x14ac:dyDescent="0.25">
      <c r="A16" s="57"/>
      <c r="B16" s="56"/>
      <c r="C16" s="57"/>
      <c r="D16" s="56"/>
    </row>
    <row r="17" spans="1:4" x14ac:dyDescent="0.25">
      <c r="A17" s="57"/>
      <c r="B17" s="57"/>
      <c r="C17" s="57"/>
      <c r="D17" s="57"/>
    </row>
    <row r="18" spans="1:4" x14ac:dyDescent="0.25">
      <c r="A18" s="57"/>
      <c r="B18" s="57"/>
      <c r="C18" s="56"/>
      <c r="D18" s="56"/>
    </row>
    <row r="19" spans="1:4" x14ac:dyDescent="0.25">
      <c r="A19" s="57"/>
      <c r="B19" s="56"/>
      <c r="C19" s="56"/>
      <c r="D19" s="56"/>
    </row>
    <row r="20" spans="1:4" x14ac:dyDescent="0.25">
      <c r="A20" s="57"/>
      <c r="B20" s="57"/>
      <c r="C20" s="57"/>
      <c r="D20" s="56"/>
    </row>
    <row r="21" spans="1:4" x14ac:dyDescent="0.25">
      <c r="A21" s="57"/>
      <c r="B21" s="57"/>
      <c r="C21" s="57"/>
      <c r="D21" s="56"/>
    </row>
    <row r="22" spans="1:4" x14ac:dyDescent="0.25">
      <c r="A22" s="57"/>
      <c r="B22" s="57"/>
      <c r="C22" s="57"/>
      <c r="D22" s="56"/>
    </row>
    <row r="23" spans="1:4" x14ac:dyDescent="0.25">
      <c r="A23" s="57"/>
      <c r="B23" s="56"/>
      <c r="C23" s="56"/>
      <c r="D23" s="56"/>
    </row>
    <row r="24" spans="1:4" x14ac:dyDescent="0.25">
      <c r="A24" s="57"/>
      <c r="B24" s="56"/>
      <c r="C24" s="57"/>
      <c r="D24" s="56"/>
    </row>
    <row r="25" spans="1:4" x14ac:dyDescent="0.25">
      <c r="A25" s="57"/>
      <c r="B25" s="57"/>
      <c r="C25" s="57"/>
      <c r="D25" s="56"/>
    </row>
    <row r="26" spans="1:4" x14ac:dyDescent="0.25">
      <c r="A26" s="57"/>
      <c r="B26" s="57"/>
      <c r="C26" s="57"/>
      <c r="D26" s="56"/>
    </row>
    <row r="27" spans="1:4" x14ac:dyDescent="0.25">
      <c r="A27" s="57"/>
      <c r="B27" s="56"/>
      <c r="C27" s="56"/>
      <c r="D27" s="56"/>
    </row>
    <row r="28" spans="1:4" x14ac:dyDescent="0.25">
      <c r="A28" s="57"/>
      <c r="B28" s="56"/>
      <c r="C28" s="57"/>
      <c r="D28" s="56"/>
    </row>
    <row r="29" spans="1:4" x14ac:dyDescent="0.25">
      <c r="A29" s="57"/>
      <c r="B29" s="56"/>
      <c r="C29" s="57"/>
      <c r="D29" s="56"/>
    </row>
    <row r="30" spans="1:4" x14ac:dyDescent="0.25">
      <c r="A30" s="57"/>
      <c r="B30" s="56"/>
      <c r="C30" s="57"/>
      <c r="D30" s="56"/>
    </row>
    <row r="31" spans="1:4" x14ac:dyDescent="0.25">
      <c r="A31" s="57"/>
      <c r="B31" s="56"/>
      <c r="C31" s="57"/>
      <c r="D31" s="56"/>
    </row>
    <row r="32" spans="1:4" x14ac:dyDescent="0.25">
      <c r="A32" s="57"/>
      <c r="B32" s="56"/>
      <c r="C32" s="57"/>
      <c r="D32" s="56"/>
    </row>
    <row r="33" spans="1:4" x14ac:dyDescent="0.25">
      <c r="A33" s="57"/>
      <c r="B33" s="56"/>
      <c r="C33" s="57"/>
      <c r="D33" s="56"/>
    </row>
    <row r="34" spans="1:4" x14ac:dyDescent="0.25">
      <c r="A34" s="57"/>
      <c r="B34" s="56"/>
      <c r="C34" s="57"/>
      <c r="D34" s="56"/>
    </row>
    <row r="35" spans="1:4" x14ac:dyDescent="0.25">
      <c r="A35" s="57"/>
      <c r="B35" s="56"/>
      <c r="C35" s="57"/>
      <c r="D35" s="56"/>
    </row>
    <row r="36" spans="1:4" x14ac:dyDescent="0.25">
      <c r="A36" s="57"/>
      <c r="B36" s="57"/>
      <c r="C36" s="57"/>
      <c r="D36" s="56"/>
    </row>
    <row r="37" spans="1:4" x14ac:dyDescent="0.25">
      <c r="A37" s="57"/>
      <c r="B37" s="56"/>
      <c r="C37" s="57"/>
      <c r="D37" s="56"/>
    </row>
    <row r="38" spans="1:4" x14ac:dyDescent="0.25">
      <c r="A38" s="65"/>
      <c r="B38" s="65"/>
      <c r="C38" s="65"/>
      <c r="D38" s="65"/>
    </row>
    <row r="39" spans="1:4" x14ac:dyDescent="0.25">
      <c r="A39" s="65"/>
      <c r="B39" s="65"/>
      <c r="C39" s="65"/>
      <c r="D39" s="65"/>
    </row>
    <row r="40" spans="1:4" x14ac:dyDescent="0.25">
      <c r="A40" s="65"/>
      <c r="B40" s="65"/>
      <c r="C40" s="65"/>
      <c r="D40" s="65"/>
    </row>
    <row r="41" spans="1:4" x14ac:dyDescent="0.25">
      <c r="A41" s="65"/>
      <c r="B41" s="65"/>
      <c r="C41" s="65"/>
      <c r="D41" s="65"/>
    </row>
    <row r="42" spans="1:4" x14ac:dyDescent="0.25">
      <c r="A42" s="65"/>
      <c r="B42" s="65"/>
      <c r="C42" s="65"/>
      <c r="D42" s="65"/>
    </row>
    <row r="43" spans="1:4" x14ac:dyDescent="0.25">
      <c r="A43" s="65"/>
      <c r="B43" s="65"/>
      <c r="C43" s="65"/>
      <c r="D43" s="65"/>
    </row>
    <row r="44" spans="1:4" x14ac:dyDescent="0.25">
      <c r="A44" s="65"/>
      <c r="B44" s="65"/>
      <c r="C44" s="65"/>
      <c r="D44" s="65"/>
    </row>
    <row r="45" spans="1:4" x14ac:dyDescent="0.25">
      <c r="A45" s="65"/>
      <c r="B45" s="65"/>
      <c r="C45" s="65"/>
      <c r="D45" s="6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25" sqref="B2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31"/>
      <c r="B1" s="69" t="s">
        <v>65</v>
      </c>
      <c r="C1" s="69"/>
      <c r="D1" s="69"/>
      <c r="E1" s="6"/>
      <c r="F1" s="6"/>
      <c r="G1" s="6"/>
      <c r="H1" s="6"/>
    </row>
    <row r="2" spans="1:8" ht="15.95" customHeight="1" x14ac:dyDescent="0.25">
      <c r="A2" s="31"/>
      <c r="B2" s="70" t="s">
        <v>39</v>
      </c>
      <c r="C2" s="70"/>
      <c r="D2" s="70"/>
      <c r="E2" s="1"/>
      <c r="F2" s="1"/>
      <c r="G2" s="1"/>
      <c r="H2" s="1"/>
    </row>
    <row r="3" spans="1:8" ht="15.95" customHeight="1" x14ac:dyDescent="0.25">
      <c r="A3" s="31"/>
      <c r="B3" s="69" t="s">
        <v>35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52" t="s">
        <v>75</v>
      </c>
      <c r="C6" s="53">
        <v>42368</v>
      </c>
      <c r="D6" s="9">
        <f>C6</f>
        <v>42368</v>
      </c>
      <c r="E6" s="1"/>
      <c r="F6" s="1"/>
      <c r="G6" s="1"/>
      <c r="H6" s="1"/>
    </row>
    <row r="7" spans="1:8" x14ac:dyDescent="0.25">
      <c r="A7" s="11"/>
      <c r="B7" s="3" t="s">
        <v>3</v>
      </c>
      <c r="C7" s="38"/>
      <c r="D7" s="3"/>
    </row>
    <row r="8" spans="1:8" x14ac:dyDescent="0.25">
      <c r="A8" s="13">
        <v>1</v>
      </c>
      <c r="B8" s="13" t="s">
        <v>78</v>
      </c>
      <c r="C8" s="16">
        <v>-21184</v>
      </c>
      <c r="D8" s="12">
        <f>C8+D6</f>
        <v>21184</v>
      </c>
    </row>
    <row r="9" spans="1:8" x14ac:dyDescent="0.25">
      <c r="A9" s="13"/>
      <c r="B9" s="3" t="s">
        <v>8</v>
      </c>
      <c r="C9" s="16"/>
      <c r="D9" s="49"/>
    </row>
    <row r="10" spans="1:8" x14ac:dyDescent="0.25">
      <c r="A10" s="32">
        <v>1</v>
      </c>
      <c r="B10" s="46" t="s">
        <v>86</v>
      </c>
      <c r="C10" s="12">
        <v>3200</v>
      </c>
      <c r="D10" s="12">
        <f>C10+D8</f>
        <v>24384</v>
      </c>
    </row>
    <row r="11" spans="1:8" x14ac:dyDescent="0.25">
      <c r="A11" s="14"/>
      <c r="B11" s="21" t="s">
        <v>10</v>
      </c>
      <c r="C11" s="15"/>
      <c r="D11" s="51"/>
    </row>
    <row r="12" spans="1:8" x14ac:dyDescent="0.25">
      <c r="A12" s="13">
        <v>1</v>
      </c>
      <c r="B12" s="11" t="s">
        <v>96</v>
      </c>
      <c r="C12" s="13">
        <v>16800</v>
      </c>
      <c r="D12" s="12"/>
    </row>
    <row r="13" spans="1:8" x14ac:dyDescent="0.25">
      <c r="A13" s="13">
        <v>2</v>
      </c>
      <c r="B13" s="13" t="s">
        <v>97</v>
      </c>
      <c r="C13" s="13">
        <v>3200</v>
      </c>
      <c r="D13" s="12"/>
    </row>
    <row r="14" spans="1:8" x14ac:dyDescent="0.25">
      <c r="A14" s="13"/>
      <c r="B14" s="12" t="s">
        <v>93</v>
      </c>
      <c r="C14" s="12">
        <f>SUM(C12:C13)</f>
        <v>20000</v>
      </c>
      <c r="D14" s="12">
        <f>C14+D10</f>
        <v>44384</v>
      </c>
    </row>
    <row r="15" spans="1:8" x14ac:dyDescent="0.25">
      <c r="A15" s="13"/>
      <c r="B15" s="12"/>
      <c r="C15" s="12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39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71" t="s">
        <v>65</v>
      </c>
      <c r="C1" s="71"/>
      <c r="D1" s="71"/>
    </row>
    <row r="2" spans="1:4" ht="15.95" customHeight="1" x14ac:dyDescent="0.25">
      <c r="A2" s="1"/>
      <c r="B2" s="70" t="s">
        <v>39</v>
      </c>
      <c r="C2" s="70"/>
      <c r="D2" s="70"/>
    </row>
    <row r="3" spans="1:4" ht="15.95" customHeight="1" x14ac:dyDescent="0.25">
      <c r="A3" s="1"/>
      <c r="B3" s="69" t="s">
        <v>37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14</v>
      </c>
      <c r="C5" s="9"/>
      <c r="D5" s="9"/>
    </row>
    <row r="6" spans="1:4" x14ac:dyDescent="0.25">
      <c r="A6" s="9">
        <v>1</v>
      </c>
      <c r="B6" s="11" t="s">
        <v>106</v>
      </c>
      <c r="C6" s="35">
        <v>2158.1</v>
      </c>
      <c r="D6" s="9"/>
    </row>
    <row r="7" spans="1:4" x14ac:dyDescent="0.25">
      <c r="A7" s="9">
        <v>2</v>
      </c>
      <c r="B7" s="11" t="s">
        <v>109</v>
      </c>
      <c r="C7" s="35">
        <v>1725</v>
      </c>
      <c r="D7" s="9"/>
    </row>
    <row r="8" spans="1:4" x14ac:dyDescent="0.25">
      <c r="A8" s="9"/>
      <c r="B8" s="3" t="s">
        <v>105</v>
      </c>
      <c r="C8" s="66">
        <f>SUM(C6:C7)</f>
        <v>3883.1</v>
      </c>
      <c r="D8" s="9">
        <f>C8</f>
        <v>3883.1</v>
      </c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A5" sqref="A5:D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9" t="s">
        <v>70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39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36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2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71</v>
      </c>
      <c r="C6" s="11">
        <v>8172</v>
      </c>
      <c r="D6" s="3">
        <f>C6</f>
        <v>8172</v>
      </c>
    </row>
    <row r="7" spans="1:8" s="1" customFormat="1" x14ac:dyDescent="0.25">
      <c r="A7" s="11"/>
      <c r="B7" s="3"/>
      <c r="C7" s="11"/>
      <c r="D7" s="41"/>
    </row>
    <row r="8" spans="1:8" s="5" customFormat="1" x14ac:dyDescent="0.25">
      <c r="A8" s="12"/>
      <c r="B8" s="11"/>
      <c r="C8" s="11"/>
      <c r="D8" s="42"/>
    </row>
    <row r="9" spans="1:8" x14ac:dyDescent="0.25">
      <c r="A9" s="13"/>
      <c r="B9" s="3"/>
      <c r="C9" s="13"/>
      <c r="D9" s="43"/>
    </row>
    <row r="10" spans="1:8" x14ac:dyDescent="0.25">
      <c r="A10" s="13"/>
      <c r="B10" s="11"/>
      <c r="C10" s="13"/>
      <c r="D10" s="42"/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2"/>
      <c r="B13" s="3"/>
      <c r="C13" s="12"/>
      <c r="D13" s="42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7" zoomScale="60" zoomScaleNormal="65" workbookViewId="0">
      <selection activeCell="N21" sqref="N21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6.7109375" customWidth="1"/>
    <col min="7" max="7" width="16.140625" customWidth="1"/>
    <col min="8" max="8" width="15.28515625" customWidth="1"/>
    <col min="9" max="10" width="17.42578125" customWidth="1"/>
    <col min="11" max="11" width="17.855468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57764.490000000005</v>
      </c>
      <c r="C4" s="24">
        <f t="shared" ref="C4:N4" si="0">C5+C6+C7</f>
        <v>38762.490000000005</v>
      </c>
      <c r="D4" s="24">
        <f t="shared" si="0"/>
        <v>38762.490000000005</v>
      </c>
      <c r="E4" s="24">
        <f t="shared" si="0"/>
        <v>38762.490000000005</v>
      </c>
      <c r="F4" s="24">
        <f t="shared" si="0"/>
        <v>38762.490000000005</v>
      </c>
      <c r="G4" s="24">
        <f t="shared" si="0"/>
        <v>38762.490000000005</v>
      </c>
      <c r="H4" s="24">
        <f t="shared" si="0"/>
        <v>38762.490000000005</v>
      </c>
      <c r="I4" s="24">
        <f t="shared" si="0"/>
        <v>38762.490000000005</v>
      </c>
      <c r="J4" s="24">
        <f t="shared" si="0"/>
        <v>38762.490000000005</v>
      </c>
      <c r="K4" s="24">
        <f t="shared" si="0"/>
        <v>38762.490000000005</v>
      </c>
      <c r="L4" s="24">
        <f t="shared" si="0"/>
        <v>38762.490000000005</v>
      </c>
      <c r="M4" s="24">
        <f t="shared" si="0"/>
        <v>38762.490000000005</v>
      </c>
      <c r="N4" s="24">
        <f t="shared" si="0"/>
        <v>484151.88</v>
      </c>
    </row>
    <row r="5" spans="1:14" ht="39" customHeight="1" x14ac:dyDescent="0.35">
      <c r="A5" s="28" t="s">
        <v>17</v>
      </c>
      <c r="B5" s="25">
        <v>23318.06</v>
      </c>
      <c r="C5" s="25">
        <v>23318.06</v>
      </c>
      <c r="D5" s="25">
        <v>23318.06</v>
      </c>
      <c r="E5" s="25">
        <v>23318.06</v>
      </c>
      <c r="F5" s="25">
        <v>23318.06</v>
      </c>
      <c r="G5" s="25">
        <v>23318.06</v>
      </c>
      <c r="H5" s="25">
        <v>23318.06</v>
      </c>
      <c r="I5" s="25">
        <v>23318.06</v>
      </c>
      <c r="J5" s="25">
        <v>23318.06</v>
      </c>
      <c r="K5" s="25">
        <v>23318.06</v>
      </c>
      <c r="L5" s="25">
        <v>23318.06</v>
      </c>
      <c r="M5" s="25">
        <v>23318.06</v>
      </c>
      <c r="N5" s="25">
        <f t="shared" ref="N5:N23" si="1">SUM(B5:M5)</f>
        <v>279816.72000000003</v>
      </c>
    </row>
    <row r="6" spans="1:14" ht="44.25" customHeight="1" x14ac:dyDescent="0.35">
      <c r="A6" s="28" t="s">
        <v>40</v>
      </c>
      <c r="B6" s="25">
        <v>15444.43</v>
      </c>
      <c r="C6" s="25">
        <v>15444.43</v>
      </c>
      <c r="D6" s="25">
        <v>15444.43</v>
      </c>
      <c r="E6" s="25">
        <v>15444.43</v>
      </c>
      <c r="F6" s="25">
        <v>15444.43</v>
      </c>
      <c r="G6" s="25">
        <v>15444.43</v>
      </c>
      <c r="H6" s="25">
        <v>15444.43</v>
      </c>
      <c r="I6" s="25">
        <v>15444.43</v>
      </c>
      <c r="J6" s="25">
        <v>15444.43</v>
      </c>
      <c r="K6" s="25">
        <v>15444.43</v>
      </c>
      <c r="L6" s="25">
        <v>15444.43</v>
      </c>
      <c r="M6" s="25">
        <v>15444.43</v>
      </c>
      <c r="N6" s="25">
        <f>SUM(B6:M6)</f>
        <v>185333.15999999995</v>
      </c>
    </row>
    <row r="7" spans="1:14" ht="44.25" customHeight="1" x14ac:dyDescent="0.35">
      <c r="A7" s="28" t="s">
        <v>32</v>
      </c>
      <c r="B7" s="25">
        <v>19002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19002</v>
      </c>
    </row>
    <row r="8" spans="1:14" ht="36" customHeight="1" x14ac:dyDescent="0.35">
      <c r="A8" s="29" t="s">
        <v>18</v>
      </c>
      <c r="B8" s="24">
        <f>B9+B10+B11+B12+B13</f>
        <v>75341.309999999983</v>
      </c>
      <c r="C8" s="24">
        <f t="shared" ref="C8:M8" si="2">C9+C10+C11+C12+C13</f>
        <v>42373.37</v>
      </c>
      <c r="D8" s="24">
        <f t="shared" si="2"/>
        <v>42228.4</v>
      </c>
      <c r="E8" s="24">
        <f t="shared" si="2"/>
        <v>42427.170000000006</v>
      </c>
      <c r="F8" s="24">
        <f t="shared" si="2"/>
        <v>47600.95</v>
      </c>
      <c r="G8" s="24">
        <f t="shared" si="2"/>
        <v>44282.05</v>
      </c>
      <c r="H8" s="24">
        <f t="shared" si="2"/>
        <v>50106.36</v>
      </c>
      <c r="I8" s="24">
        <f t="shared" si="2"/>
        <v>53414.700000000004</v>
      </c>
      <c r="J8" s="24">
        <f t="shared" si="2"/>
        <v>44208.47</v>
      </c>
      <c r="K8" s="24">
        <f t="shared" si="2"/>
        <v>42931.31</v>
      </c>
      <c r="L8" s="24">
        <f t="shared" si="2"/>
        <v>41833.4</v>
      </c>
      <c r="M8" s="24">
        <f t="shared" si="2"/>
        <v>41784.639999999999</v>
      </c>
      <c r="N8" s="24">
        <f t="shared" si="1"/>
        <v>568532.13</v>
      </c>
    </row>
    <row r="9" spans="1:14" ht="40.5" customHeight="1" x14ac:dyDescent="0.35">
      <c r="A9" s="28" t="s">
        <v>19</v>
      </c>
      <c r="B9" s="25">
        <v>8191.12</v>
      </c>
      <c r="C9" s="25">
        <v>2158.92</v>
      </c>
      <c r="D9" s="25">
        <v>2553.92</v>
      </c>
      <c r="E9" s="25">
        <v>2158.92</v>
      </c>
      <c r="F9" s="25">
        <v>2423.5700000000002</v>
      </c>
      <c r="G9" s="25">
        <v>3016.27</v>
      </c>
      <c r="H9" s="25">
        <v>6010.17</v>
      </c>
      <c r="I9" s="25">
        <v>7160.82</v>
      </c>
      <c r="J9" s="25">
        <v>2158.92</v>
      </c>
      <c r="K9" s="25">
        <v>2158.92</v>
      </c>
      <c r="L9" s="25">
        <v>2158.92</v>
      </c>
      <c r="M9" s="25">
        <v>2158.92</v>
      </c>
      <c r="N9" s="24">
        <f t="shared" si="1"/>
        <v>42309.389999999992</v>
      </c>
    </row>
    <row r="10" spans="1:14" ht="45.75" customHeight="1" x14ac:dyDescent="0.35">
      <c r="A10" s="28" t="s">
        <v>20</v>
      </c>
      <c r="B10" s="26">
        <v>10163.200000000001</v>
      </c>
      <c r="C10" s="25">
        <v>10385.5</v>
      </c>
      <c r="D10" s="25">
        <v>8658</v>
      </c>
      <c r="E10" s="25">
        <v>8658</v>
      </c>
      <c r="F10" s="25">
        <v>14160.9</v>
      </c>
      <c r="G10" s="25">
        <v>8658</v>
      </c>
      <c r="H10" s="25">
        <v>8658</v>
      </c>
      <c r="I10" s="25">
        <v>8658</v>
      </c>
      <c r="J10" s="25">
        <v>8658</v>
      </c>
      <c r="K10" s="25">
        <v>8658</v>
      </c>
      <c r="L10" s="25">
        <v>8658</v>
      </c>
      <c r="M10" s="25">
        <v>9203</v>
      </c>
      <c r="N10" s="24">
        <f t="shared" si="1"/>
        <v>113176.6</v>
      </c>
    </row>
    <row r="11" spans="1:14" ht="45.75" customHeight="1" x14ac:dyDescent="0.35">
      <c r="A11" s="36" t="s">
        <v>30</v>
      </c>
      <c r="B11" s="26">
        <v>208.5</v>
      </c>
      <c r="C11" s="25"/>
      <c r="D11" s="25"/>
      <c r="E11" s="25"/>
      <c r="F11" s="25"/>
      <c r="G11" s="25"/>
      <c r="H11" s="25">
        <v>1251</v>
      </c>
      <c r="I11" s="25">
        <v>1235.5</v>
      </c>
      <c r="J11" s="25"/>
      <c r="K11" s="25">
        <v>1097.9100000000001</v>
      </c>
      <c r="L11" s="25"/>
      <c r="M11" s="25"/>
      <c r="N11" s="24">
        <f t="shared" si="1"/>
        <v>3792.91</v>
      </c>
    </row>
    <row r="12" spans="1:14" ht="45.75" customHeight="1" x14ac:dyDescent="0.35">
      <c r="A12" s="36" t="s">
        <v>38</v>
      </c>
      <c r="B12" s="26">
        <v>50828.95</v>
      </c>
      <c r="C12" s="25">
        <v>29828.95</v>
      </c>
      <c r="D12" s="25">
        <v>29828.95</v>
      </c>
      <c r="E12" s="25">
        <v>29828.95</v>
      </c>
      <c r="F12" s="25">
        <v>29828.95</v>
      </c>
      <c r="G12" s="25">
        <v>29828.95</v>
      </c>
      <c r="H12" s="25">
        <v>29828.95</v>
      </c>
      <c r="I12" s="25">
        <v>29828.95</v>
      </c>
      <c r="J12" s="25">
        <v>29828.95</v>
      </c>
      <c r="K12" s="25">
        <v>29828.95</v>
      </c>
      <c r="L12" s="25">
        <v>29828.95</v>
      </c>
      <c r="M12" s="25">
        <v>29828.95</v>
      </c>
      <c r="N12" s="24">
        <f t="shared" si="1"/>
        <v>378947.40000000008</v>
      </c>
    </row>
    <row r="13" spans="1:14" ht="21.75" customHeight="1" x14ac:dyDescent="0.35">
      <c r="A13" s="28" t="s">
        <v>21</v>
      </c>
      <c r="B13" s="25">
        <v>5949.54</v>
      </c>
      <c r="C13" s="25"/>
      <c r="D13" s="25">
        <v>1187.53</v>
      </c>
      <c r="E13" s="25">
        <v>1781.3</v>
      </c>
      <c r="F13" s="25">
        <v>1187.53</v>
      </c>
      <c r="G13" s="25">
        <v>2778.83</v>
      </c>
      <c r="H13" s="25">
        <v>4358.24</v>
      </c>
      <c r="I13" s="25">
        <v>6531.43</v>
      </c>
      <c r="J13" s="25">
        <v>3562.6</v>
      </c>
      <c r="K13" s="25">
        <v>1187.53</v>
      </c>
      <c r="L13" s="25">
        <v>1187.53</v>
      </c>
      <c r="M13" s="25">
        <v>593.77</v>
      </c>
      <c r="N13" s="25">
        <f t="shared" si="1"/>
        <v>30305.829999999998</v>
      </c>
    </row>
    <row r="14" spans="1:14" ht="23.25" customHeight="1" x14ac:dyDescent="0.35">
      <c r="A14" s="29" t="s">
        <v>22</v>
      </c>
      <c r="B14" s="24">
        <f>B15+B16+B17</f>
        <v>8172</v>
      </c>
      <c r="C14" s="24">
        <f t="shared" ref="C14:M14" si="3">C15+C16+C17</f>
        <v>42368</v>
      </c>
      <c r="D14" s="24">
        <f t="shared" si="3"/>
        <v>-21184</v>
      </c>
      <c r="E14" s="24">
        <f t="shared" si="3"/>
        <v>0</v>
      </c>
      <c r="F14" s="24">
        <f t="shared" si="3"/>
        <v>3200</v>
      </c>
      <c r="G14" s="24">
        <f t="shared" si="3"/>
        <v>0</v>
      </c>
      <c r="H14" s="24">
        <f t="shared" si="3"/>
        <v>20000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3883.1</v>
      </c>
      <c r="M14" s="24">
        <f t="shared" si="3"/>
        <v>0</v>
      </c>
      <c r="N14" s="24">
        <f t="shared" si="1"/>
        <v>56439.1</v>
      </c>
    </row>
    <row r="15" spans="1:14" ht="42" customHeight="1" x14ac:dyDescent="0.35">
      <c r="A15" s="28" t="s">
        <v>23</v>
      </c>
      <c r="B15" s="25">
        <v>8172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8172</v>
      </c>
    </row>
    <row r="16" spans="1:14" ht="40.5" customHeight="1" x14ac:dyDescent="0.35">
      <c r="A16" s="28" t="s">
        <v>24</v>
      </c>
      <c r="B16" s="25"/>
      <c r="C16" s="25">
        <v>42368</v>
      </c>
      <c r="D16" s="25">
        <v>-21184</v>
      </c>
      <c r="E16" s="25"/>
      <c r="F16" s="25">
        <v>3200</v>
      </c>
      <c r="G16" s="25"/>
      <c r="H16" s="25">
        <v>20000</v>
      </c>
      <c r="I16" s="25"/>
      <c r="J16" s="25"/>
      <c r="K16" s="25"/>
      <c r="L16" s="25"/>
      <c r="M16" s="25"/>
      <c r="N16" s="25">
        <f t="shared" si="1"/>
        <v>44384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>
        <f>2158.1+1725</f>
        <v>3883.1</v>
      </c>
      <c r="M17" s="25"/>
      <c r="N17" s="25">
        <f t="shared" si="1"/>
        <v>3883.1</v>
      </c>
    </row>
    <row r="18" spans="1:14" ht="40.5" customHeight="1" x14ac:dyDescent="0.35">
      <c r="A18" s="50" t="s">
        <v>51</v>
      </c>
      <c r="B18" s="25"/>
      <c r="C18" s="25"/>
      <c r="D18" s="25"/>
      <c r="E18" s="25"/>
      <c r="F18" s="25">
        <v>5970.88</v>
      </c>
      <c r="G18" s="25">
        <v>13265</v>
      </c>
      <c r="H18" s="25">
        <v>351.6</v>
      </c>
      <c r="I18" s="25"/>
      <c r="J18" s="25"/>
      <c r="K18" s="25">
        <v>956.7</v>
      </c>
      <c r="L18" s="25"/>
      <c r="M18" s="25"/>
      <c r="N18" s="25">
        <f t="shared" si="1"/>
        <v>20544.18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58</v>
      </c>
      <c r="B23" s="24">
        <v>22460.04</v>
      </c>
      <c r="C23" s="24">
        <v>22460.04</v>
      </c>
      <c r="D23" s="24">
        <v>22460.04</v>
      </c>
      <c r="E23" s="24">
        <v>22460.04</v>
      </c>
      <c r="F23" s="24">
        <v>22460.04</v>
      </c>
      <c r="G23" s="24">
        <v>22460.04</v>
      </c>
      <c r="H23" s="24">
        <v>22460.04</v>
      </c>
      <c r="I23" s="24">
        <v>22460.04</v>
      </c>
      <c r="J23" s="24">
        <v>22460.04</v>
      </c>
      <c r="K23" s="24">
        <v>22460.04</v>
      </c>
      <c r="L23" s="24">
        <v>22460.04</v>
      </c>
      <c r="M23" s="24">
        <v>22460.04</v>
      </c>
      <c r="N23" s="24">
        <f t="shared" si="1"/>
        <v>269520.48000000004</v>
      </c>
    </row>
    <row r="24" spans="1:14" ht="22.5" customHeight="1" x14ac:dyDescent="0.35">
      <c r="A24" s="29" t="s">
        <v>25</v>
      </c>
      <c r="B24" s="24">
        <f>B4+B8+B14+B23+B18+B19</f>
        <v>163737.84</v>
      </c>
      <c r="C24" s="24">
        <f t="shared" ref="C24:N24" si="6">C4+C8+C14+C23+C18+C19</f>
        <v>145963.90000000002</v>
      </c>
      <c r="D24" s="24">
        <f t="shared" si="6"/>
        <v>82266.930000000022</v>
      </c>
      <c r="E24" s="24">
        <f t="shared" si="6"/>
        <v>103649.70000000001</v>
      </c>
      <c r="F24" s="24">
        <f t="shared" si="6"/>
        <v>117994.36000000002</v>
      </c>
      <c r="G24" s="24">
        <f t="shared" si="6"/>
        <v>118769.58000000002</v>
      </c>
      <c r="H24" s="24">
        <f t="shared" si="6"/>
        <v>131680.49000000002</v>
      </c>
      <c r="I24" s="24">
        <f t="shared" si="6"/>
        <v>114637.23000000001</v>
      </c>
      <c r="J24" s="24">
        <f t="shared" si="6"/>
        <v>105431</v>
      </c>
      <c r="K24" s="24">
        <f t="shared" si="6"/>
        <v>105110.54</v>
      </c>
      <c r="L24" s="24">
        <f t="shared" si="6"/>
        <v>106939.03000000003</v>
      </c>
      <c r="M24" s="24">
        <f t="shared" si="6"/>
        <v>103007.17000000001</v>
      </c>
      <c r="N24" s="24">
        <f t="shared" si="6"/>
        <v>1399187.77</v>
      </c>
    </row>
    <row r="25" spans="1:14" ht="15.75" x14ac:dyDescent="0.25">
      <c r="A25" s="73" t="s">
        <v>61</v>
      </c>
      <c r="B25" s="73"/>
      <c r="C25" s="73"/>
      <c r="D25" s="30"/>
      <c r="E25" s="30"/>
      <c r="F25" s="30"/>
      <c r="G25" s="40"/>
      <c r="H25" s="30"/>
      <c r="I25" s="30"/>
      <c r="J25" s="30"/>
      <c r="K25" s="30"/>
      <c r="L25" s="74" t="s">
        <v>29</v>
      </c>
      <c r="M25" s="74"/>
      <c r="N25" s="74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3" t="s">
        <v>27</v>
      </c>
      <c r="B27" s="73"/>
      <c r="C27" s="73"/>
      <c r="D27" s="30"/>
      <c r="E27" s="30"/>
      <c r="F27" s="30"/>
      <c r="G27" s="30"/>
      <c r="H27" s="30"/>
      <c r="I27" s="30"/>
      <c r="J27" s="30"/>
      <c r="K27" s="30"/>
      <c r="L27" s="74" t="s">
        <v>33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0"/>
  <sheetViews>
    <sheetView topLeftCell="A3" workbookViewId="0">
      <selection activeCell="J38" sqref="J38:J4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44" t="s">
        <v>42</v>
      </c>
      <c r="B4" s="44" t="s">
        <v>42</v>
      </c>
      <c r="C4" s="44"/>
      <c r="D4" s="44" t="s">
        <v>43</v>
      </c>
      <c r="E4" s="44" t="s">
        <v>44</v>
      </c>
    </row>
    <row r="5" spans="1:7" x14ac:dyDescent="0.25">
      <c r="A5" s="45" t="s">
        <v>45</v>
      </c>
      <c r="B5" s="45" t="s">
        <v>46</v>
      </c>
      <c r="C5" s="45" t="s">
        <v>47</v>
      </c>
      <c r="D5" s="45" t="s">
        <v>48</v>
      </c>
      <c r="E5" s="45" t="s">
        <v>49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32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32"/>
      <c r="E18" s="32"/>
    </row>
    <row r="19" spans="1:5" x14ac:dyDescent="0.25">
      <c r="A19" s="32"/>
      <c r="B19" s="32"/>
      <c r="C19" s="46"/>
      <c r="D19" s="32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4"/>
  <sheetViews>
    <sheetView workbookViewId="0">
      <selection activeCell="B11" sqref="B1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9" t="s">
        <v>65</v>
      </c>
      <c r="C1" s="69"/>
      <c r="D1" s="69"/>
    </row>
    <row r="2" spans="1:4" ht="15.75" x14ac:dyDescent="0.25">
      <c r="A2" s="1"/>
      <c r="B2" s="70" t="s">
        <v>39</v>
      </c>
      <c r="C2" s="70"/>
      <c r="D2" s="70"/>
    </row>
    <row r="3" spans="1:4" ht="15.75" x14ac:dyDescent="0.25">
      <c r="A3" s="1"/>
      <c r="B3" s="69" t="s">
        <v>50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84</v>
      </c>
      <c r="C6" s="38">
        <v>3976.4</v>
      </c>
      <c r="D6" s="3"/>
    </row>
    <row r="7" spans="1:4" x14ac:dyDescent="0.25">
      <c r="A7" s="11">
        <v>2</v>
      </c>
      <c r="B7" s="11" t="s">
        <v>85</v>
      </c>
      <c r="C7" s="38">
        <v>1994.48</v>
      </c>
      <c r="D7" s="3"/>
    </row>
    <row r="8" spans="1:4" x14ac:dyDescent="0.25">
      <c r="A8" s="13"/>
      <c r="B8" s="3" t="s">
        <v>83</v>
      </c>
      <c r="C8" s="19">
        <f>SUM(C6:C7)</f>
        <v>5970.88</v>
      </c>
      <c r="D8" s="12">
        <f>C8</f>
        <v>5970.88</v>
      </c>
    </row>
    <row r="9" spans="1:4" x14ac:dyDescent="0.25">
      <c r="A9" s="13"/>
      <c r="B9" s="3" t="s">
        <v>9</v>
      </c>
      <c r="C9" s="38"/>
      <c r="D9" s="49"/>
    </row>
    <row r="10" spans="1:4" x14ac:dyDescent="0.25">
      <c r="A10" s="13">
        <v>1</v>
      </c>
      <c r="B10" s="11" t="s">
        <v>89</v>
      </c>
      <c r="C10" s="38">
        <v>5750</v>
      </c>
      <c r="D10" s="49"/>
    </row>
    <row r="11" spans="1:4" x14ac:dyDescent="0.25">
      <c r="A11" s="13">
        <v>2</v>
      </c>
      <c r="B11" s="11" t="s">
        <v>90</v>
      </c>
      <c r="C11" s="16">
        <v>510</v>
      </c>
      <c r="D11" s="49"/>
    </row>
    <row r="12" spans="1:4" x14ac:dyDescent="0.25">
      <c r="A12" s="13">
        <v>3</v>
      </c>
      <c r="B12" s="13" t="s">
        <v>91</v>
      </c>
      <c r="C12" s="13">
        <v>7005</v>
      </c>
      <c r="D12" s="12"/>
    </row>
    <row r="13" spans="1:4" x14ac:dyDescent="0.25">
      <c r="A13" s="13"/>
      <c r="B13" s="12" t="s">
        <v>88</v>
      </c>
      <c r="C13" s="12">
        <f>SUM(C10:C12)</f>
        <v>13265</v>
      </c>
      <c r="D13" s="12">
        <f>C13+D8</f>
        <v>19235.88</v>
      </c>
    </row>
    <row r="14" spans="1:4" x14ac:dyDescent="0.25">
      <c r="A14" s="13"/>
      <c r="B14" s="68" t="s">
        <v>10</v>
      </c>
      <c r="C14" s="13"/>
      <c r="D14" s="12"/>
    </row>
    <row r="15" spans="1:4" x14ac:dyDescent="0.25">
      <c r="A15" s="13">
        <v>1</v>
      </c>
      <c r="B15" s="13" t="s">
        <v>95</v>
      </c>
      <c r="C15" s="12">
        <v>351.6</v>
      </c>
      <c r="D15" s="12">
        <f>C15+D13</f>
        <v>19587.48</v>
      </c>
    </row>
    <row r="16" spans="1:4" x14ac:dyDescent="0.25">
      <c r="A16" s="13"/>
      <c r="B16" s="39" t="s">
        <v>13</v>
      </c>
      <c r="C16" s="13"/>
      <c r="D16" s="13"/>
    </row>
    <row r="17" spans="1:4" x14ac:dyDescent="0.25">
      <c r="A17" s="13">
        <v>1</v>
      </c>
      <c r="B17" s="13" t="s">
        <v>108</v>
      </c>
      <c r="C17" s="12">
        <v>956.7</v>
      </c>
      <c r="D17" s="12">
        <f>C17+D15</f>
        <v>20544.18</v>
      </c>
    </row>
    <row r="18" spans="1:4" x14ac:dyDescent="0.25">
      <c r="A18" s="13"/>
      <c r="B18" s="12"/>
      <c r="C18" s="13"/>
      <c r="D18" s="12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13"/>
      <c r="C24" s="12"/>
      <c r="D24" s="12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3"/>
      <c r="C26" s="13"/>
      <c r="D26" s="12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3"/>
      <c r="C35" s="12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2"/>
      <c r="C37" s="12"/>
      <c r="D37" s="12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2"/>
      <c r="D39" s="12"/>
    </row>
    <row r="40" spans="1:4" x14ac:dyDescent="0.25">
      <c r="A40" s="13"/>
      <c r="B40" s="12"/>
      <c r="C40" s="12"/>
      <c r="D40" s="12"/>
    </row>
    <row r="41" spans="1:4" x14ac:dyDescent="0.25">
      <c r="A41" s="13"/>
      <c r="B41" s="12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2"/>
      <c r="C44" s="12"/>
      <c r="D4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2024-01-30T06:20:05Z</cp:lastPrinted>
  <dcterms:created xsi:type="dcterms:W3CDTF">2011-07-25T05:21:17Z</dcterms:created>
  <dcterms:modified xsi:type="dcterms:W3CDTF">2024-01-30T06:31:08Z</dcterms:modified>
</cp:coreProperties>
</file>