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ГОРОД\Сосновая\"/>
    </mc:Choice>
  </mc:AlternateContent>
  <xr:revisionPtr revIDLastSave="0" documentId="13_ncr:1_{5E634770-A383-4814-AAFD-AC36E736F049}" xr6:coauthVersionLast="47" xr6:coauthVersionMax="47" xr10:uidLastSave="{00000000-0000-0000-0000-000000000000}"/>
  <bookViews>
    <workbookView xWindow="-120" yWindow="-120" windowWidth="25440" windowHeight="1539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  <sheet name="работы ТР" sheetId="10" r:id="rId10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  <c r="C45" i="2"/>
  <c r="C66" i="1"/>
  <c r="D66" i="1" s="1"/>
  <c r="D14" i="3"/>
  <c r="D39" i="2"/>
  <c r="C39" i="2"/>
  <c r="D62" i="1"/>
  <c r="C62" i="1"/>
  <c r="D12" i="3"/>
  <c r="K10" i="5"/>
  <c r="D14" i="6"/>
  <c r="C35" i="2"/>
  <c r="D58" i="1"/>
  <c r="C58" i="1"/>
  <c r="D10" i="3"/>
  <c r="D12" i="9"/>
  <c r="D12" i="6"/>
  <c r="C50" i="1"/>
  <c r="D50" i="1" s="1"/>
  <c r="D46" i="1"/>
  <c r="C46" i="1"/>
  <c r="D10" i="6"/>
  <c r="D42" i="1"/>
  <c r="C42" i="1"/>
  <c r="D10" i="9"/>
  <c r="D37" i="1"/>
  <c r="C37" i="1"/>
  <c r="D8" i="3"/>
  <c r="D8" i="9"/>
  <c r="C24" i="2"/>
  <c r="D32" i="1"/>
  <c r="C32" i="1"/>
  <c r="D6" i="9"/>
  <c r="C20" i="2"/>
  <c r="C26" i="1"/>
  <c r="D7" i="5" l="1"/>
  <c r="C11" i="4"/>
  <c r="C18" i="1"/>
  <c r="C13" i="2"/>
  <c r="C12" i="1"/>
  <c r="B7" i="5"/>
  <c r="D6" i="3"/>
  <c r="D8" i="6"/>
  <c r="C8" i="6"/>
  <c r="D9" i="2"/>
  <c r="D13" i="2" s="1"/>
  <c r="D15" i="2" s="1"/>
  <c r="D20" i="2" s="1"/>
  <c r="D24" i="2" s="1"/>
  <c r="D26" i="2" s="1"/>
  <c r="D28" i="2" s="1"/>
  <c r="D30" i="2" s="1"/>
  <c r="D32" i="2" s="1"/>
  <c r="D35" i="2" s="1"/>
  <c r="C9" i="2"/>
  <c r="D11" i="4" l="1"/>
  <c r="D6" i="4"/>
  <c r="C8" i="1" l="1"/>
  <c r="D8" i="1" s="1"/>
  <c r="D12" i="1" s="1"/>
  <c r="D18" i="1" s="1"/>
  <c r="D26" i="1" s="1"/>
  <c r="M4" i="5" l="1"/>
  <c r="L4" i="5"/>
  <c r="K4" i="5"/>
  <c r="J4" i="5"/>
  <c r="I4" i="5"/>
  <c r="H4" i="5"/>
  <c r="G4" i="5"/>
  <c r="F4" i="5"/>
  <c r="E4" i="5"/>
  <c r="D4" i="5"/>
  <c r="C4" i="5"/>
  <c r="B4" i="5"/>
  <c r="C8" i="5"/>
  <c r="N22" i="5"/>
  <c r="N21" i="5"/>
  <c r="N20" i="5"/>
  <c r="M19" i="5"/>
  <c r="L19" i="5"/>
  <c r="K19" i="5"/>
  <c r="J19" i="5"/>
  <c r="I19" i="5"/>
  <c r="H19" i="5"/>
  <c r="G19" i="5"/>
  <c r="F19" i="5"/>
  <c r="E19" i="5"/>
  <c r="D19" i="5"/>
  <c r="C19" i="5"/>
  <c r="B19" i="5"/>
  <c r="N17" i="5"/>
  <c r="N18" i="5"/>
  <c r="N7" i="5"/>
  <c r="N6" i="5"/>
  <c r="N5" i="5"/>
  <c r="N12" i="5"/>
  <c r="N11" i="5"/>
  <c r="M8" i="5"/>
  <c r="L8" i="5"/>
  <c r="K8" i="5"/>
  <c r="K24" i="5" s="1"/>
  <c r="J8" i="5"/>
  <c r="I8" i="5"/>
  <c r="H8" i="5"/>
  <c r="G8" i="5"/>
  <c r="F8" i="5"/>
  <c r="E8" i="5"/>
  <c r="D8" i="5"/>
  <c r="B8" i="5"/>
  <c r="M14" i="5"/>
  <c r="L14" i="5"/>
  <c r="K14" i="5"/>
  <c r="J14" i="5"/>
  <c r="I14" i="5"/>
  <c r="H14" i="5"/>
  <c r="G14" i="5"/>
  <c r="F14" i="5"/>
  <c r="E14" i="5"/>
  <c r="D14" i="5"/>
  <c r="C14" i="5"/>
  <c r="B14" i="5"/>
  <c r="N4" i="5" l="1"/>
  <c r="H24" i="5"/>
  <c r="I24" i="5"/>
  <c r="M24" i="5"/>
  <c r="E24" i="5"/>
  <c r="B24" i="5"/>
  <c r="F24" i="5"/>
  <c r="J24" i="5"/>
  <c r="G24" i="5"/>
  <c r="L24" i="5"/>
  <c r="D24" i="5"/>
  <c r="C24" i="5"/>
  <c r="N19" i="5"/>
  <c r="N23" i="5"/>
  <c r="N13" i="5"/>
  <c r="N10" i="5" l="1"/>
  <c r="N9" i="5"/>
  <c r="N15" i="5" l="1"/>
  <c r="N16" i="5"/>
  <c r="N14" i="5" l="1"/>
  <c r="N8" i="5"/>
  <c r="N24" i="5" l="1"/>
</calcChain>
</file>

<file path=xl/sharedStrings.xml><?xml version="1.0" encoding="utf-8"?>
<sst xmlns="http://schemas.openxmlformats.org/spreadsheetml/2006/main" count="254" uniqueCount="121">
  <si>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</si>
  <si>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</si>
  <si>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</si>
  <si>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</si>
  <si>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</si>
  <si>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</si>
  <si>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</si>
  <si>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</si>
  <si>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</si>
  <si>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</si>
  <si>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</si>
  <si>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</si>
  <si>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</si>
  <si>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</si>
  <si>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</si>
  <si>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</si>
  <si>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</si>
  <si>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</si>
  <si>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</si>
  <si>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</si>
  <si>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</si>
  <si>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</si>
  <si>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</si>
  <si>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</si>
  <si>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</si>
  <si>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</si>
  <si>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</si>
  <si>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</si>
  <si>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</si>
  <si>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</si>
  <si>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</si>
  <si>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</si>
  <si>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</si>
  <si>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</si>
  <si>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</si>
  <si>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</si>
  <si>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</si>
  <si>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</si>
  <si>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</si>
  <si>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Сосновая,15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</si>
  <si>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</si>
  <si>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</si>
  <si>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</si>
  <si>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</si>
  <si>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</si>
  <si>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</si>
  <si>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</si>
  <si>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</si>
  <si>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</si>
  <si>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</si>
  <si>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</si>
  <si>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</si>
  <si>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</si>
  <si>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</si>
  <si>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</si>
  <si>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</si>
  <si>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</si>
  <si>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</si>
  <si>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</si>
  <si>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системы видеонаблюдения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</si>
  <si>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</si>
  <si>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</si>
  <si>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</si>
  <si>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Лицевой счёт  2022г</t>
  </si>
  <si>
    <t>Лицевой счет. Сводный расчет  2023г</t>
  </si>
  <si>
    <t>Лицевой счёт  2023г</t>
  </si>
  <si>
    <t>Ремонтные работы Анком  Подъезд №1</t>
  </si>
  <si>
    <t xml:space="preserve">Регулировка окна </t>
  </si>
  <si>
    <t>Замена светодиодных лампочек в подвале №3 в количестве 29 штук</t>
  </si>
  <si>
    <t>Замена светодиодных лампочек в подвале №2 в количестве 12 штук</t>
  </si>
  <si>
    <t>Демонтаж, монтаж створки Анком Подъезд №1</t>
  </si>
  <si>
    <t>Лицевой счёт 2023г</t>
  </si>
  <si>
    <t>Замена фильтра на стояке отопления в подвале</t>
  </si>
  <si>
    <t>Итого за февраль</t>
  </si>
  <si>
    <t xml:space="preserve">Очистка подъездных козырьков от снега </t>
  </si>
  <si>
    <t>Установка заглушек на стояках ГВС ХВС Квартира не жилая</t>
  </si>
  <si>
    <t>Отключение подъездного отопления</t>
  </si>
  <si>
    <t>Итого за март</t>
  </si>
  <si>
    <t>Монтаж кранов на теплообменнике в теплоузле Подъезд №1</t>
  </si>
  <si>
    <t>Замена кранов на стояках ГВС Подъезд №1</t>
  </si>
  <si>
    <t>Замена участка трубы в теплоузле в подвале №1</t>
  </si>
  <si>
    <t xml:space="preserve">Итого за март </t>
  </si>
  <si>
    <t>Снятие теплообменника на промывку Подъезд №2</t>
  </si>
  <si>
    <t>Демонтаж конвектора отопления, установка заглушек на стояк отопления Квартира №42</t>
  </si>
  <si>
    <t>Устранение течи на стояке ГВс в теплоузле Подъезд №1</t>
  </si>
  <si>
    <t>Установка теплообменника после промывки</t>
  </si>
  <si>
    <t>Итого за апрель</t>
  </si>
  <si>
    <t>Установка таблички в лифт Правило пользование лифтом</t>
  </si>
  <si>
    <t>Стоимость табличи</t>
  </si>
  <si>
    <t>Крепление урны и лавочки на детской площадке</t>
  </si>
  <si>
    <t>Отключение отопления</t>
  </si>
  <si>
    <t>Устранение течи конвектора Квартира №111 Установка заглушек</t>
  </si>
  <si>
    <t xml:space="preserve">Итого за май </t>
  </si>
  <si>
    <t>Установка дверных упоров на подъездные двери</t>
  </si>
  <si>
    <t>Покраска бордюр на придомовой территории</t>
  </si>
  <si>
    <t>Утепление потолка в подвале Подвал №1</t>
  </si>
  <si>
    <t>Прочистка канализационного стояка в подвале. Обработка гипохлоридом</t>
  </si>
  <si>
    <t>Итого за июнь</t>
  </si>
  <si>
    <t>Скос травы на придомовой территории</t>
  </si>
  <si>
    <t>Промывка и опрессовка системы теплоснабжения</t>
  </si>
  <si>
    <t>Итого за июль</t>
  </si>
  <si>
    <t>Ревизи ВРУ</t>
  </si>
  <si>
    <t>Итого за август</t>
  </si>
  <si>
    <t>Итого за сентябрь</t>
  </si>
  <si>
    <t>Замена светильников 9 штук Подъезд №1</t>
  </si>
  <si>
    <t>Работы по установке и наладке дополнительного оборудования видеонаблюдения (за июль)</t>
  </si>
  <si>
    <t xml:space="preserve">Чистка фильтров отопления в теплоузле №1,2 </t>
  </si>
  <si>
    <t>Демонтаж конвектора отопления, установка заглушек на стояк отопления Квартира №98</t>
  </si>
  <si>
    <t>Монтаж крана на теплообменнике для слива воды Теплоузел №1</t>
  </si>
  <si>
    <t>Чистка теплообменника в подвале в теплоузле №1</t>
  </si>
  <si>
    <t>Итого за октябрь</t>
  </si>
  <si>
    <t>Частичный ремонт кровли Подъезд №2</t>
  </si>
  <si>
    <t>Установка ламп в теплоузле №1</t>
  </si>
  <si>
    <t>Итого за ноябрь</t>
  </si>
  <si>
    <t>Ремонт подъездной двери Подъезд №1</t>
  </si>
  <si>
    <t>Утепление потолка в подвале Квартира №8</t>
  </si>
  <si>
    <t xml:space="preserve">Текущий ремонт </t>
  </si>
  <si>
    <t>Итого за декабрь</t>
  </si>
  <si>
    <t>Закрытие отдушин</t>
  </si>
  <si>
    <t>Украшение окон подъездов к новому году</t>
  </si>
  <si>
    <t>Уборка снега козырьков подзъездов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</si>
</sst>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0" borderId="4" xfId="0" applyBorder="1"/>
    <xf numFmtId="0" fontId="0" fillId="0" borderId="2" xfId="0" applyBorder="1"/>
    <xf numFmtId="0" fontId="0" fillId="0" borderId="5" xfId="0" applyBorder="1"/>
    <xf numFmtId="0" fontId="0" fillId="0" borderId="7" xfId="0" applyBorder="1"/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6" xfId="0" applyFont="1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6" xfId="0" applyFont="1" applyBorder="1" applyAlignment="1">
      <alignment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 wrapText="1"/>
    </xf>
    <xf numFmtId="0" fontId="4" fillId="0" borderId="2" xfId="0" applyFont="1" applyBorder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7" fillId="0" borderId="0" xfId="0" applyNumberFormat="1" applyFon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0" fontId="1" fillId="0" borderId="7" xfId="0" applyFont="1" applyBorder="1"/>
    <xf numFmtId="14" fontId="0" fillId="0" borderId="1" xfId="0" applyNumberFormat="1" applyBorder="1"/>
    <xf numFmtId="49" fontId="2" fillId="0" borderId="1" xfId="0" applyNumberFormat="1" applyFont="1" applyBorder="1" applyAlignment="1">
      <alignment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2" fontId="6" fillId="0" borderId="1" xfId="0" applyNumberFormat="1" applyFont="1" applyBorder="1"/>
    <xf numFmtId="0" fontId="1" fillId="0" borderId="1" xfId="0" applyFont="1" applyBorder="1" applyAlignment="1">
      <alignment horizontal="left" wrapText="1"/>
    </xf>
    <xf numFmtId="2" fontId="0" fillId="0" borderId="2" xfId="0" applyNumberFormat="1" applyBorder="1"/>
    <xf numFmtId="0" fontId="0" fillId="0" borderId="6" xfId="0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10" fillId="0" borderId="0" xfId="0" applyFont="1"/>
    <xf numFmtId="2" fontId="0" fillId="0" borderId="2" xfId="0" applyNumberFormat="1" applyBorder="1" applyAlignment="1">
      <alignment wrapText="1"/>
    </xf>
    <xf numFmtId="2" fontId="1" fillId="0" borderId="5" xfId="0" applyNumberFormat="1" applyFont="1" applyBorder="1"/>
    <xf numFmtId="2" fontId="1" fillId="0" borderId="1" xfId="0" applyNumberFormat="1" applyFont="1" applyBorder="1"/>
    <xf numFmtId="0" fontId="13" fillId="2" borderId="1" xfId="0" applyFont="1" applyFill="1" applyBorder="1" applyAlignment="1">
      <alignment horizontal="left" vertical="center" wrapText="1"/>
    </xf>
    <xf numFmtId="2" fontId="1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8"/>
  <sheetViews>
    <sheetView topLeftCell="A55" workbookViewId="0">
      <selection activeCell="B67" sqref="B67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75" t="s">
        <v>65</v>
      </c>
      <c r="C1" s="75"/>
      <c r="D1" s="75"/>
      <c r="E1" s="6"/>
      <c r="F1" s="6"/>
      <c r="G1" s="6"/>
      <c r="H1" s="6"/>
    </row>
    <row r="2" spans="1:8" ht="15.95" customHeight="1" x14ac:dyDescent="0.25">
      <c r="A2" s="1"/>
      <c r="B2" s="2" t="s">
        <v>39</v>
      </c>
      <c r="C2" s="1"/>
      <c r="D2" s="1"/>
      <c r="E2" s="1"/>
      <c r="F2" s="1"/>
      <c r="G2" s="1"/>
      <c r="H2" s="1"/>
    </row>
    <row r="3" spans="1:8" ht="15.95" customHeight="1" x14ac:dyDescent="0.25">
      <c r="A3" s="1"/>
      <c r="B3" s="74" t="s">
        <v>4</v>
      </c>
      <c r="C3" s="74"/>
      <c r="D3" s="74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56"/>
      <c r="B5" s="57" t="s">
        <v>2</v>
      </c>
      <c r="C5" s="56"/>
      <c r="D5" s="56"/>
      <c r="E5" s="1"/>
      <c r="F5" s="1"/>
      <c r="G5" s="1"/>
      <c r="H5" s="1"/>
    </row>
    <row r="6" spans="1:8" ht="30" x14ac:dyDescent="0.25">
      <c r="A6" s="58">
        <v>1</v>
      </c>
      <c r="B6" s="58" t="s">
        <v>57</v>
      </c>
      <c r="C6" s="58">
        <v>1223.92</v>
      </c>
      <c r="D6" s="57"/>
      <c r="E6" s="1"/>
      <c r="F6" s="1"/>
    </row>
    <row r="7" spans="1:8" ht="60" x14ac:dyDescent="0.25">
      <c r="A7" s="56">
        <v>2</v>
      </c>
      <c r="B7" s="58" t="s">
        <v>61</v>
      </c>
      <c r="C7" s="56">
        <v>935</v>
      </c>
      <c r="D7" s="56"/>
      <c r="E7" s="1"/>
      <c r="F7" s="1"/>
    </row>
    <row r="8" spans="1:8" x14ac:dyDescent="0.25">
      <c r="A8" s="58"/>
      <c r="B8" s="57" t="s">
        <v>62</v>
      </c>
      <c r="C8" s="57">
        <f>SUM(C6:C7)</f>
        <v>2158.92</v>
      </c>
      <c r="D8" s="57">
        <f>C8</f>
        <v>2158.92</v>
      </c>
      <c r="E8" s="1"/>
      <c r="F8" s="1"/>
    </row>
    <row r="9" spans="1:8" x14ac:dyDescent="0.25">
      <c r="A9" s="56"/>
      <c r="B9" s="57" t="s">
        <v>5</v>
      </c>
      <c r="C9" s="56"/>
      <c r="D9" s="56"/>
      <c r="E9" s="1"/>
      <c r="F9" s="1"/>
    </row>
    <row r="10" spans="1:8" ht="30" x14ac:dyDescent="0.25">
      <c r="A10" s="58">
        <v>1</v>
      </c>
      <c r="B10" s="58" t="s">
        <v>57</v>
      </c>
      <c r="C10" s="58">
        <v>1223.92</v>
      </c>
      <c r="D10" s="57"/>
      <c r="E10" s="1"/>
      <c r="F10" s="1"/>
    </row>
    <row r="11" spans="1:8" ht="60" x14ac:dyDescent="0.25">
      <c r="A11" s="56">
        <v>2</v>
      </c>
      <c r="B11" s="58" t="s">
        <v>61</v>
      </c>
      <c r="C11" s="56">
        <v>935</v>
      </c>
      <c r="D11" s="56"/>
      <c r="E11" s="1"/>
      <c r="F11" s="1"/>
    </row>
    <row r="12" spans="1:8" x14ac:dyDescent="0.25">
      <c r="A12" s="58"/>
      <c r="B12" s="57" t="s">
        <v>73</v>
      </c>
      <c r="C12" s="57">
        <f>SUM(C10:C11)</f>
        <v>2158.92</v>
      </c>
      <c r="D12" s="57">
        <f>C12+D8</f>
        <v>4317.84</v>
      </c>
      <c r="E12" s="1"/>
      <c r="F12" s="1"/>
    </row>
    <row r="13" spans="1:8" x14ac:dyDescent="0.25">
      <c r="A13" s="56"/>
      <c r="B13" s="57" t="s">
        <v>3</v>
      </c>
      <c r="C13" s="56"/>
      <c r="D13" s="56"/>
      <c r="E13" s="1"/>
      <c r="F13" s="1"/>
    </row>
    <row r="14" spans="1:8" s="5" customFormat="1" ht="30" x14ac:dyDescent="0.25">
      <c r="A14" s="58">
        <v>1</v>
      </c>
      <c r="B14" s="58" t="s">
        <v>57</v>
      </c>
      <c r="C14" s="58">
        <v>1223.92</v>
      </c>
      <c r="D14" s="57"/>
      <c r="E14" s="4"/>
      <c r="F14" s="4"/>
    </row>
    <row r="15" spans="1:8" s="5" customFormat="1" ht="60" x14ac:dyDescent="0.25">
      <c r="A15" s="56">
        <v>2</v>
      </c>
      <c r="B15" s="58" t="s">
        <v>61</v>
      </c>
      <c r="C15" s="56">
        <v>935</v>
      </c>
      <c r="D15" s="56"/>
      <c r="E15" s="4"/>
      <c r="F15" s="4"/>
    </row>
    <row r="16" spans="1:8" ht="30" x14ac:dyDescent="0.25">
      <c r="A16" s="58">
        <v>3</v>
      </c>
      <c r="B16" s="58" t="s">
        <v>75</v>
      </c>
      <c r="C16" s="58">
        <v>525.35</v>
      </c>
      <c r="D16" s="57"/>
      <c r="E16" s="1"/>
      <c r="F16" s="1"/>
    </row>
    <row r="17" spans="1:6" x14ac:dyDescent="0.25">
      <c r="A17" s="58">
        <v>4</v>
      </c>
      <c r="B17" s="58" t="s">
        <v>76</v>
      </c>
      <c r="C17" s="58">
        <v>395</v>
      </c>
      <c r="D17" s="57"/>
      <c r="E17" s="1"/>
      <c r="F17" s="1"/>
    </row>
    <row r="18" spans="1:6" x14ac:dyDescent="0.25">
      <c r="A18" s="58"/>
      <c r="B18" s="57" t="s">
        <v>77</v>
      </c>
      <c r="C18" s="57">
        <f>SUM(C14:C17)</f>
        <v>3079.27</v>
      </c>
      <c r="D18" s="57">
        <f>C18+D12</f>
        <v>7397.1100000000006</v>
      </c>
      <c r="E18" s="1"/>
      <c r="F18" s="1"/>
    </row>
    <row r="19" spans="1:6" x14ac:dyDescent="0.25">
      <c r="A19" s="56"/>
      <c r="B19" s="57" t="s">
        <v>7</v>
      </c>
      <c r="C19" s="56"/>
      <c r="D19" s="56"/>
      <c r="E19" s="1"/>
      <c r="F19" s="1"/>
    </row>
    <row r="20" spans="1:6" ht="30" x14ac:dyDescent="0.25">
      <c r="A20" s="58">
        <v>1</v>
      </c>
      <c r="B20" s="58" t="s">
        <v>57</v>
      </c>
      <c r="C20" s="58">
        <v>1223.92</v>
      </c>
      <c r="D20" s="57"/>
      <c r="E20" s="1"/>
      <c r="F20" s="1"/>
    </row>
    <row r="21" spans="1:6" s="5" customFormat="1" ht="60" x14ac:dyDescent="0.25">
      <c r="A21" s="56">
        <v>2</v>
      </c>
      <c r="B21" s="58" t="s">
        <v>61</v>
      </c>
      <c r="C21" s="58">
        <v>935</v>
      </c>
      <c r="D21" s="56"/>
      <c r="E21" s="4"/>
      <c r="F21" s="4"/>
    </row>
    <row r="22" spans="1:6" s="5" customFormat="1" ht="30" x14ac:dyDescent="0.25">
      <c r="A22" s="58">
        <v>3</v>
      </c>
      <c r="B22" s="58" t="s">
        <v>82</v>
      </c>
      <c r="C22" s="58">
        <v>790</v>
      </c>
      <c r="D22" s="57"/>
      <c r="E22" s="4"/>
      <c r="F22" s="4"/>
    </row>
    <row r="23" spans="1:6" ht="30" x14ac:dyDescent="0.25">
      <c r="A23" s="56">
        <v>4</v>
      </c>
      <c r="B23" s="58" t="s">
        <v>83</v>
      </c>
      <c r="C23" s="58">
        <v>948.7</v>
      </c>
      <c r="D23" s="56"/>
      <c r="E23" s="1"/>
      <c r="F23" s="1"/>
    </row>
    <row r="24" spans="1:6" ht="30" x14ac:dyDescent="0.25">
      <c r="A24" s="58">
        <v>5</v>
      </c>
      <c r="B24" s="58" t="s">
        <v>84</v>
      </c>
      <c r="C24" s="58">
        <v>790</v>
      </c>
      <c r="D24" s="57"/>
      <c r="E24" s="1"/>
      <c r="F24" s="1"/>
    </row>
    <row r="25" spans="1:6" x14ac:dyDescent="0.25">
      <c r="A25" s="58">
        <v>6</v>
      </c>
      <c r="B25" s="58" t="s">
        <v>85</v>
      </c>
      <c r="C25" s="58">
        <v>1185</v>
      </c>
      <c r="D25" s="57"/>
      <c r="E25" s="1"/>
      <c r="F25" s="1"/>
    </row>
    <row r="26" spans="1:6" x14ac:dyDescent="0.25">
      <c r="A26" s="58"/>
      <c r="B26" s="57" t="s">
        <v>86</v>
      </c>
      <c r="C26" s="57">
        <f>SUM(C20:C25)</f>
        <v>5872.62</v>
      </c>
      <c r="D26" s="57">
        <f>C26+D18</f>
        <v>13269.73</v>
      </c>
      <c r="E26" s="1"/>
      <c r="F26" s="1"/>
    </row>
    <row r="27" spans="1:6" x14ac:dyDescent="0.25">
      <c r="A27" s="56"/>
      <c r="B27" s="57" t="s">
        <v>8</v>
      </c>
      <c r="C27" s="56"/>
      <c r="D27" s="56"/>
      <c r="E27" s="1"/>
      <c r="F27" s="1"/>
    </row>
    <row r="28" spans="1:6" ht="30" x14ac:dyDescent="0.25">
      <c r="A28" s="58">
        <v>1</v>
      </c>
      <c r="B28" s="58" t="s">
        <v>57</v>
      </c>
      <c r="C28" s="58">
        <v>1223.92</v>
      </c>
      <c r="D28" s="57"/>
      <c r="E28" s="1"/>
      <c r="F28" s="1"/>
    </row>
    <row r="29" spans="1:6" s="5" customFormat="1" ht="60" x14ac:dyDescent="0.25">
      <c r="A29" s="56">
        <v>2</v>
      </c>
      <c r="B29" s="58" t="s">
        <v>61</v>
      </c>
      <c r="C29" s="56">
        <v>935</v>
      </c>
      <c r="D29" s="56"/>
      <c r="E29" s="4"/>
      <c r="F29" s="4"/>
    </row>
    <row r="30" spans="1:6" s="5" customFormat="1" x14ac:dyDescent="0.25">
      <c r="A30" s="58">
        <v>3</v>
      </c>
      <c r="B30" s="58" t="s">
        <v>90</v>
      </c>
      <c r="C30" s="58">
        <v>395</v>
      </c>
      <c r="D30" s="57"/>
      <c r="E30" s="4"/>
      <c r="F30" s="4"/>
    </row>
    <row r="31" spans="1:6" ht="30" x14ac:dyDescent="0.25">
      <c r="A31" s="58">
        <v>4</v>
      </c>
      <c r="B31" s="58" t="s">
        <v>91</v>
      </c>
      <c r="C31" s="58">
        <v>695.55</v>
      </c>
      <c r="D31" s="57"/>
      <c r="E31" s="1"/>
      <c r="F31" s="1"/>
    </row>
    <row r="32" spans="1:6" x14ac:dyDescent="0.25">
      <c r="A32" s="58"/>
      <c r="B32" s="57" t="s">
        <v>92</v>
      </c>
      <c r="C32" s="57">
        <f>SUM(C28:C31)</f>
        <v>3249.4700000000003</v>
      </c>
      <c r="D32" s="57">
        <f>C32+D26</f>
        <v>16519.2</v>
      </c>
      <c r="E32" s="1"/>
      <c r="F32" s="1"/>
    </row>
    <row r="33" spans="1:6" x14ac:dyDescent="0.25">
      <c r="A33" s="56"/>
      <c r="B33" s="57" t="s">
        <v>9</v>
      </c>
      <c r="C33" s="56"/>
      <c r="D33" s="56"/>
      <c r="E33" s="1"/>
      <c r="F33" s="1"/>
    </row>
    <row r="34" spans="1:6" ht="30" x14ac:dyDescent="0.25">
      <c r="A34" s="58">
        <v>1</v>
      </c>
      <c r="B34" s="58" t="s">
        <v>57</v>
      </c>
      <c r="C34" s="58">
        <v>1223.92</v>
      </c>
      <c r="D34" s="57"/>
      <c r="E34" s="1"/>
      <c r="F34" s="1"/>
    </row>
    <row r="35" spans="1:6" ht="60" x14ac:dyDescent="0.25">
      <c r="A35" s="56">
        <v>2</v>
      </c>
      <c r="B35" s="58" t="s">
        <v>61</v>
      </c>
      <c r="C35" s="56">
        <v>935</v>
      </c>
      <c r="D35" s="56"/>
      <c r="E35" s="1"/>
      <c r="F35" s="1"/>
    </row>
    <row r="36" spans="1:6" ht="30" x14ac:dyDescent="0.25">
      <c r="A36" s="58">
        <v>3</v>
      </c>
      <c r="B36" s="58" t="s">
        <v>96</v>
      </c>
      <c r="C36" s="58">
        <v>395</v>
      </c>
      <c r="D36" s="57"/>
      <c r="E36" s="1"/>
      <c r="F36" s="1"/>
    </row>
    <row r="37" spans="1:6" x14ac:dyDescent="0.25">
      <c r="A37" s="58"/>
      <c r="B37" s="57" t="s">
        <v>97</v>
      </c>
      <c r="C37" s="57">
        <f>SUM(C34:C36)</f>
        <v>2553.92</v>
      </c>
      <c r="D37" s="57">
        <f>C37+D32</f>
        <v>19073.120000000003</v>
      </c>
      <c r="E37" s="1"/>
      <c r="F37" s="1"/>
    </row>
    <row r="38" spans="1:6" x14ac:dyDescent="0.25">
      <c r="A38" s="56"/>
      <c r="B38" s="57" t="s">
        <v>10</v>
      </c>
      <c r="C38" s="56"/>
      <c r="D38" s="56"/>
      <c r="E38" s="1"/>
      <c r="F38" s="1"/>
    </row>
    <row r="39" spans="1:6" ht="30" x14ac:dyDescent="0.25">
      <c r="A39" s="58">
        <v>1</v>
      </c>
      <c r="B39" s="58" t="s">
        <v>57</v>
      </c>
      <c r="C39" s="58">
        <v>1223.92</v>
      </c>
      <c r="D39" s="57"/>
      <c r="E39" s="1"/>
      <c r="F39" s="1"/>
    </row>
    <row r="40" spans="1:6" ht="60" x14ac:dyDescent="0.25">
      <c r="A40" s="56">
        <v>2</v>
      </c>
      <c r="B40" s="58" t="s">
        <v>61</v>
      </c>
      <c r="C40" s="58">
        <v>935</v>
      </c>
      <c r="D40" s="56"/>
      <c r="E40" s="1"/>
      <c r="F40" s="1"/>
    </row>
    <row r="41" spans="1:6" x14ac:dyDescent="0.25">
      <c r="A41" s="58">
        <v>3</v>
      </c>
      <c r="B41" s="58" t="s">
        <v>99</v>
      </c>
      <c r="C41" s="58">
        <v>3851.25</v>
      </c>
      <c r="D41" s="57"/>
      <c r="E41" s="1"/>
      <c r="F41" s="1"/>
    </row>
    <row r="42" spans="1:6" x14ac:dyDescent="0.25">
      <c r="A42" s="58"/>
      <c r="B42" s="57" t="s">
        <v>100</v>
      </c>
      <c r="C42" s="57">
        <f>SUM(C39:C41)</f>
        <v>6010.17</v>
      </c>
      <c r="D42" s="57">
        <f>C42+D37</f>
        <v>25083.29</v>
      </c>
      <c r="E42" s="1"/>
      <c r="F42" s="1"/>
    </row>
    <row r="43" spans="1:6" x14ac:dyDescent="0.25">
      <c r="A43" s="56"/>
      <c r="B43" s="57" t="s">
        <v>11</v>
      </c>
      <c r="C43" s="56"/>
      <c r="D43" s="56"/>
      <c r="E43" s="1"/>
      <c r="F43" s="1"/>
    </row>
    <row r="44" spans="1:6" ht="30" x14ac:dyDescent="0.25">
      <c r="A44" s="58">
        <v>1</v>
      </c>
      <c r="B44" s="58" t="s">
        <v>57</v>
      </c>
      <c r="C44" s="58">
        <v>1223.92</v>
      </c>
      <c r="D44" s="57"/>
      <c r="E44" s="1"/>
      <c r="F44" s="1"/>
    </row>
    <row r="45" spans="1:6" ht="60" x14ac:dyDescent="0.25">
      <c r="A45" s="56">
        <v>2</v>
      </c>
      <c r="B45" s="58" t="s">
        <v>61</v>
      </c>
      <c r="C45" s="58">
        <v>935</v>
      </c>
      <c r="D45" s="56"/>
      <c r="E45" s="1"/>
      <c r="F45" s="1"/>
    </row>
    <row r="46" spans="1:6" x14ac:dyDescent="0.25">
      <c r="A46" s="58"/>
      <c r="B46" s="57" t="s">
        <v>102</v>
      </c>
      <c r="C46" s="57">
        <f>SUM(C44:C45)</f>
        <v>2158.92</v>
      </c>
      <c r="D46" s="57">
        <f>C46+D42</f>
        <v>27242.21</v>
      </c>
      <c r="E46" s="1"/>
      <c r="F46" s="1"/>
    </row>
    <row r="47" spans="1:6" x14ac:dyDescent="0.25">
      <c r="A47" s="56"/>
      <c r="B47" s="57" t="s">
        <v>12</v>
      </c>
      <c r="C47" s="56"/>
      <c r="D47" s="56"/>
      <c r="E47" s="1"/>
      <c r="F47" s="1"/>
    </row>
    <row r="48" spans="1:6" ht="30" x14ac:dyDescent="0.25">
      <c r="A48" s="58">
        <v>1</v>
      </c>
      <c r="B48" s="58" t="s">
        <v>57</v>
      </c>
      <c r="C48" s="58">
        <v>1223.92</v>
      </c>
      <c r="D48" s="57"/>
      <c r="E48" s="1"/>
      <c r="F48" s="1"/>
    </row>
    <row r="49" spans="1:6" ht="60" x14ac:dyDescent="0.25">
      <c r="A49" s="56">
        <v>2</v>
      </c>
      <c r="B49" s="58" t="s">
        <v>61</v>
      </c>
      <c r="C49" s="58">
        <v>935</v>
      </c>
      <c r="D49" s="56"/>
      <c r="E49" s="1"/>
      <c r="F49" s="1"/>
    </row>
    <row r="50" spans="1:6" x14ac:dyDescent="0.25">
      <c r="A50" s="58"/>
      <c r="B50" s="57" t="s">
        <v>103</v>
      </c>
      <c r="C50" s="57">
        <f>SUM(C48:C49)</f>
        <v>2158.92</v>
      </c>
      <c r="D50" s="57">
        <f>C50+D46</f>
        <v>29401.129999999997</v>
      </c>
      <c r="E50" s="1"/>
      <c r="F50" s="1"/>
    </row>
    <row r="51" spans="1:6" x14ac:dyDescent="0.25">
      <c r="A51" s="56"/>
      <c r="B51" s="57" t="s">
        <v>13</v>
      </c>
      <c r="C51" s="56"/>
      <c r="D51" s="56"/>
      <c r="E51" s="1"/>
      <c r="F51" s="1"/>
    </row>
    <row r="52" spans="1:6" ht="30" x14ac:dyDescent="0.25">
      <c r="A52" s="58">
        <v>1</v>
      </c>
      <c r="B52" s="58" t="s">
        <v>57</v>
      </c>
      <c r="C52" s="58">
        <v>1223.92</v>
      </c>
      <c r="D52" s="57"/>
      <c r="E52" s="1"/>
      <c r="F52" s="1"/>
    </row>
    <row r="53" spans="1:6" ht="60" x14ac:dyDescent="0.25">
      <c r="A53" s="56">
        <v>2</v>
      </c>
      <c r="B53" s="58" t="s">
        <v>61</v>
      </c>
      <c r="C53" s="58">
        <v>935</v>
      </c>
      <c r="D53" s="56"/>
      <c r="E53" s="1"/>
      <c r="F53" s="1"/>
    </row>
    <row r="54" spans="1:6" x14ac:dyDescent="0.25">
      <c r="A54" s="58">
        <v>3</v>
      </c>
      <c r="B54" s="58" t="s">
        <v>106</v>
      </c>
      <c r="C54" s="58">
        <v>1752.5</v>
      </c>
      <c r="D54" s="57"/>
      <c r="E54" s="1"/>
      <c r="F54" s="1"/>
    </row>
    <row r="55" spans="1:6" ht="30" x14ac:dyDescent="0.25">
      <c r="A55" s="11">
        <v>4</v>
      </c>
      <c r="B55" s="35" t="s">
        <v>107</v>
      </c>
      <c r="C55" s="11">
        <v>861.15</v>
      </c>
      <c r="D55" s="11"/>
      <c r="E55" s="1"/>
      <c r="F55" s="1"/>
    </row>
    <row r="56" spans="1:6" ht="30" x14ac:dyDescent="0.25">
      <c r="A56" s="58">
        <v>5</v>
      </c>
      <c r="B56" s="58" t="s">
        <v>108</v>
      </c>
      <c r="C56" s="58">
        <v>3165.8</v>
      </c>
      <c r="D56" s="57"/>
      <c r="E56" s="1"/>
      <c r="F56" s="1"/>
    </row>
    <row r="57" spans="1:6" ht="15" customHeight="1" x14ac:dyDescent="0.25">
      <c r="A57" s="58">
        <v>6</v>
      </c>
      <c r="B57" s="58" t="s">
        <v>109</v>
      </c>
      <c r="C57" s="58">
        <v>8036.5</v>
      </c>
      <c r="D57" s="57"/>
      <c r="E57" s="1"/>
      <c r="F57" s="1"/>
    </row>
    <row r="58" spans="1:6" x14ac:dyDescent="0.25">
      <c r="A58" s="58"/>
      <c r="B58" s="57" t="s">
        <v>110</v>
      </c>
      <c r="C58" s="57">
        <f>SUM(C52:C57)</f>
        <v>15974.869999999999</v>
      </c>
      <c r="D58" s="57">
        <f>C58+D50</f>
        <v>45376</v>
      </c>
      <c r="E58" s="1"/>
      <c r="F58" s="1"/>
    </row>
    <row r="59" spans="1:6" x14ac:dyDescent="0.25">
      <c r="A59" s="56"/>
      <c r="B59" s="57" t="s">
        <v>14</v>
      </c>
      <c r="C59" s="56"/>
      <c r="D59" s="56"/>
      <c r="E59" s="1"/>
      <c r="F59" s="1"/>
    </row>
    <row r="60" spans="1:6" ht="30" x14ac:dyDescent="0.25">
      <c r="A60" s="58">
        <v>1</v>
      </c>
      <c r="B60" s="58" t="s">
        <v>57</v>
      </c>
      <c r="C60" s="58">
        <v>1223.92</v>
      </c>
      <c r="D60" s="57"/>
      <c r="E60" s="1"/>
      <c r="F60" s="1"/>
    </row>
    <row r="61" spans="1:6" ht="60" x14ac:dyDescent="0.25">
      <c r="A61" s="56">
        <v>2</v>
      </c>
      <c r="B61" s="58" t="s">
        <v>61</v>
      </c>
      <c r="C61" s="58">
        <v>935</v>
      </c>
      <c r="D61" s="56"/>
      <c r="E61" s="1"/>
      <c r="F61" s="1"/>
    </row>
    <row r="62" spans="1:6" x14ac:dyDescent="0.25">
      <c r="A62" s="11"/>
      <c r="B62" s="3" t="s">
        <v>113</v>
      </c>
      <c r="C62" s="3">
        <f>SUM(C60:C61)</f>
        <v>2158.92</v>
      </c>
      <c r="D62" s="3">
        <f>C62+D58</f>
        <v>47534.92</v>
      </c>
      <c r="E62" s="1"/>
      <c r="F62" s="1"/>
    </row>
    <row r="63" spans="1:6" x14ac:dyDescent="0.25">
      <c r="A63" s="56"/>
      <c r="B63" s="57" t="s">
        <v>15</v>
      </c>
      <c r="C63" s="56"/>
      <c r="D63" s="56"/>
      <c r="E63" s="1"/>
      <c r="F63" s="1"/>
    </row>
    <row r="64" spans="1:6" ht="30" x14ac:dyDescent="0.25">
      <c r="A64" s="58">
        <v>1</v>
      </c>
      <c r="B64" s="58" t="s">
        <v>57</v>
      </c>
      <c r="C64" s="58">
        <v>1223.92</v>
      </c>
      <c r="D64" s="57"/>
      <c r="E64" s="1"/>
      <c r="F64" s="1"/>
    </row>
    <row r="65" spans="1:6" ht="60" x14ac:dyDescent="0.25">
      <c r="A65" s="56">
        <v>2</v>
      </c>
      <c r="B65" s="58" t="s">
        <v>61</v>
      </c>
      <c r="C65" s="58">
        <v>935</v>
      </c>
      <c r="D65" s="56"/>
      <c r="E65" s="1"/>
      <c r="F65" s="1"/>
    </row>
    <row r="66" spans="1:6" x14ac:dyDescent="0.25">
      <c r="A66" s="11"/>
      <c r="B66" s="3" t="s">
        <v>117</v>
      </c>
      <c r="C66" s="3">
        <f>SUM(C64:C65)</f>
        <v>2158.92</v>
      </c>
      <c r="D66" s="3">
        <f>C66+D62</f>
        <v>49693.84</v>
      </c>
      <c r="E66" s="1"/>
      <c r="F66" s="1"/>
    </row>
    <row r="67" spans="1:6" x14ac:dyDescent="0.25">
      <c r="A67" s="11"/>
      <c r="B67" s="11"/>
      <c r="C67" s="11"/>
      <c r="D67" s="11"/>
      <c r="E67" s="1"/>
      <c r="F67" s="1"/>
    </row>
    <row r="68" spans="1:6" x14ac:dyDescent="0.25">
      <c r="A68" s="11"/>
      <c r="B68" s="11"/>
      <c r="C68" s="11"/>
      <c r="D68" s="11"/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11"/>
      <c r="C70" s="11"/>
      <c r="D70" s="11"/>
      <c r="E70" s="1"/>
      <c r="F70" s="1"/>
    </row>
    <row r="71" spans="1:6" x14ac:dyDescent="0.25">
      <c r="A71" s="11"/>
      <c r="B71" s="3"/>
      <c r="C71" s="3"/>
      <c r="D71" s="3"/>
      <c r="E71" s="1"/>
      <c r="F71" s="1"/>
    </row>
    <row r="72" spans="1:6" x14ac:dyDescent="0.25">
      <c r="A72" s="11"/>
      <c r="B72" s="3"/>
      <c r="C72" s="11"/>
      <c r="D72" s="13"/>
    </row>
    <row r="73" spans="1:6" x14ac:dyDescent="0.25">
      <c r="A73" s="11"/>
      <c r="B73" s="11"/>
      <c r="C73" s="11"/>
      <c r="D73" s="13"/>
    </row>
    <row r="74" spans="1:6" x14ac:dyDescent="0.25">
      <c r="A74" s="11"/>
      <c r="B74" s="11"/>
      <c r="C74" s="11"/>
      <c r="D74" s="13"/>
    </row>
    <row r="75" spans="1:6" x14ac:dyDescent="0.25">
      <c r="A75" s="11"/>
      <c r="B75" s="11"/>
      <c r="C75" s="11"/>
      <c r="D75" s="13"/>
    </row>
    <row r="76" spans="1:6" x14ac:dyDescent="0.25">
      <c r="A76" s="11"/>
      <c r="B76" s="11"/>
      <c r="C76" s="11"/>
      <c r="D76" s="13"/>
    </row>
    <row r="77" spans="1:6" x14ac:dyDescent="0.25">
      <c r="A77" s="13"/>
      <c r="B77" s="3"/>
      <c r="C77" s="12"/>
      <c r="D77" s="12"/>
    </row>
    <row r="78" spans="1:6" x14ac:dyDescent="0.25">
      <c r="A78" s="13"/>
      <c r="B78" s="3"/>
      <c r="C78" s="13"/>
      <c r="D78" s="13"/>
    </row>
    <row r="79" spans="1:6" x14ac:dyDescent="0.25">
      <c r="A79" s="11"/>
      <c r="B79" s="11"/>
      <c r="C79" s="11"/>
      <c r="D79" s="13"/>
    </row>
    <row r="80" spans="1:6" x14ac:dyDescent="0.25">
      <c r="A80" s="11"/>
      <c r="B80" s="11"/>
      <c r="C80" s="11"/>
      <c r="D80" s="13"/>
    </row>
    <row r="81" spans="1:4" x14ac:dyDescent="0.25">
      <c r="A81" s="11"/>
      <c r="B81" s="11"/>
      <c r="C81" s="11"/>
      <c r="D81" s="13"/>
    </row>
    <row r="82" spans="1:4" x14ac:dyDescent="0.25">
      <c r="A82" s="11"/>
      <c r="B82" s="11"/>
      <c r="C82" s="11"/>
      <c r="D82" s="13"/>
    </row>
    <row r="83" spans="1:4" x14ac:dyDescent="0.25">
      <c r="A83" s="13"/>
      <c r="B83" s="3"/>
      <c r="C83" s="12"/>
      <c r="D83" s="12"/>
    </row>
    <row r="84" spans="1:4" x14ac:dyDescent="0.25">
      <c r="A84" s="13"/>
      <c r="B84" s="3"/>
      <c r="C84" s="13"/>
      <c r="D84" s="13"/>
    </row>
    <row r="85" spans="1:4" x14ac:dyDescent="0.25">
      <c r="A85" s="11"/>
      <c r="B85" s="11"/>
      <c r="C85" s="11"/>
      <c r="D85" s="13"/>
    </row>
    <row r="86" spans="1:4" x14ac:dyDescent="0.25">
      <c r="A86" s="11"/>
      <c r="B86" s="11"/>
      <c r="C86" s="11"/>
      <c r="D86" s="13"/>
    </row>
    <row r="87" spans="1:4" x14ac:dyDescent="0.25">
      <c r="A87" s="11"/>
      <c r="B87" s="11"/>
      <c r="C87" s="11"/>
      <c r="D87" s="13"/>
    </row>
    <row r="88" spans="1:4" x14ac:dyDescent="0.25">
      <c r="B88" s="32"/>
      <c r="C88" s="21"/>
      <c r="D88" s="2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C53FC-E9E0-43FC-94D2-AF995B75DE78}">
  <dimension ref="A1:H32"/>
  <sheetViews>
    <sheetView workbookViewId="0">
      <selection activeCell="B18" sqref="B18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6" t="s">
        <v>65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77" t="s">
        <v>39</v>
      </c>
      <c r="C2" s="77"/>
      <c r="D2" s="77"/>
      <c r="E2" s="1"/>
      <c r="F2" s="1"/>
      <c r="G2" s="1"/>
      <c r="H2" s="1"/>
    </row>
    <row r="3" spans="1:8" ht="15.95" customHeight="1" x14ac:dyDescent="0.25">
      <c r="A3" s="1"/>
      <c r="B3" s="76" t="s">
        <v>116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49">
        <v>1</v>
      </c>
      <c r="B6" s="11" t="s">
        <v>70</v>
      </c>
      <c r="C6" s="66">
        <v>6000</v>
      </c>
      <c r="D6" s="70"/>
    </row>
    <row r="7" spans="1:8" x14ac:dyDescent="0.25">
      <c r="A7" s="50"/>
      <c r="B7" s="4" t="s">
        <v>8</v>
      </c>
      <c r="C7" s="54"/>
      <c r="D7" s="12"/>
    </row>
    <row r="8" spans="1:8" x14ac:dyDescent="0.25">
      <c r="A8" s="50">
        <v>1</v>
      </c>
      <c r="B8" s="11" t="s">
        <v>95</v>
      </c>
      <c r="C8" s="54">
        <v>96644.22</v>
      </c>
      <c r="D8" s="67"/>
    </row>
    <row r="9" spans="1:8" x14ac:dyDescent="0.25">
      <c r="A9" s="50"/>
      <c r="B9" s="3" t="s">
        <v>12</v>
      </c>
      <c r="C9" s="54"/>
      <c r="D9" s="45"/>
    </row>
    <row r="10" spans="1:8" ht="30" x14ac:dyDescent="0.25">
      <c r="A10" s="50">
        <v>1</v>
      </c>
      <c r="B10" s="35" t="s">
        <v>105</v>
      </c>
      <c r="C10" s="68">
        <v>14230</v>
      </c>
      <c r="D10" s="68"/>
    </row>
    <row r="11" spans="1:8" x14ac:dyDescent="0.25">
      <c r="A11" s="51"/>
      <c r="B11" s="21" t="s">
        <v>13</v>
      </c>
      <c r="C11" s="15"/>
      <c r="D11" s="46"/>
    </row>
    <row r="12" spans="1:8" x14ac:dyDescent="0.25">
      <c r="A12" s="59">
        <v>2</v>
      </c>
      <c r="B12" s="58" t="s">
        <v>111</v>
      </c>
      <c r="C12" s="58">
        <v>5436</v>
      </c>
      <c r="D12" s="64"/>
    </row>
    <row r="13" spans="1:8" x14ac:dyDescent="0.25">
      <c r="A13" s="50"/>
      <c r="B13" s="12" t="s">
        <v>14</v>
      </c>
      <c r="C13" s="13"/>
      <c r="D13" s="12"/>
    </row>
    <row r="14" spans="1:8" x14ac:dyDescent="0.25">
      <c r="A14" s="13">
        <v>1</v>
      </c>
      <c r="B14" s="11" t="s">
        <v>115</v>
      </c>
      <c r="C14" s="12">
        <v>56497.4</v>
      </c>
      <c r="D14" s="68"/>
    </row>
    <row r="15" spans="1:8" ht="15.75" x14ac:dyDescent="0.25">
      <c r="A15" s="56"/>
      <c r="B15" s="61" t="s">
        <v>2</v>
      </c>
      <c r="C15" s="62"/>
      <c r="D15" s="56"/>
    </row>
    <row r="16" spans="1:8" x14ac:dyDescent="0.25">
      <c r="A16" s="58">
        <v>1</v>
      </c>
      <c r="B16" s="58" t="s">
        <v>72</v>
      </c>
      <c r="C16" s="58">
        <v>13998.16</v>
      </c>
      <c r="D16" s="57"/>
    </row>
    <row r="17" spans="1:4" x14ac:dyDescent="0.25">
      <c r="A17" s="58"/>
      <c r="B17" s="57" t="s">
        <v>3</v>
      </c>
      <c r="C17" s="58"/>
      <c r="D17" s="63"/>
    </row>
    <row r="18" spans="1:4" ht="30" x14ac:dyDescent="0.25">
      <c r="A18" s="59">
        <v>1</v>
      </c>
      <c r="B18" s="58" t="s">
        <v>78</v>
      </c>
      <c r="C18" s="59">
        <v>4217.2</v>
      </c>
      <c r="D18" s="64"/>
    </row>
    <row r="19" spans="1:4" x14ac:dyDescent="0.25">
      <c r="A19" s="59">
        <v>2</v>
      </c>
      <c r="B19" s="58" t="s">
        <v>79</v>
      </c>
      <c r="C19" s="59">
        <v>5788.95</v>
      </c>
      <c r="D19" s="64"/>
    </row>
    <row r="20" spans="1:4" x14ac:dyDescent="0.25">
      <c r="A20" s="59">
        <v>3</v>
      </c>
      <c r="B20" s="58" t="s">
        <v>80</v>
      </c>
      <c r="C20" s="59">
        <v>9708.15</v>
      </c>
      <c r="D20" s="64"/>
    </row>
    <row r="21" spans="1:4" x14ac:dyDescent="0.25">
      <c r="A21" s="59"/>
      <c r="B21" s="57"/>
      <c r="C21" s="60"/>
      <c r="D21" s="64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4"/>
  <sheetViews>
    <sheetView tabSelected="1" workbookViewId="0">
      <selection activeCell="D45" sqref="D45"/>
    </sheetView>
  </sheetViews>
  <sheetFormatPr defaultRowHeight="15" x14ac:dyDescent="0.25"/>
  <cols>
    <col min="1" max="1" width="4.28515625" customWidth="1"/>
    <col min="2" max="2" width="48.28515625" customWidth="1"/>
    <col min="3" max="3" width="10.140625" customWidth="1"/>
    <col min="4" max="4" width="13.7109375" customWidth="1"/>
  </cols>
  <sheetData>
    <row r="1" spans="1:8" ht="15.95" customHeight="1" x14ac:dyDescent="0.35">
      <c r="A1" s="1"/>
      <c r="B1" s="76" t="s">
        <v>65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2" t="s">
        <v>39</v>
      </c>
      <c r="C2" s="31"/>
      <c r="D2" s="31"/>
      <c r="E2" s="1"/>
      <c r="F2" s="1"/>
      <c r="G2" s="1"/>
      <c r="H2" s="1"/>
    </row>
    <row r="3" spans="1:8" ht="15.95" customHeight="1" x14ac:dyDescent="0.25">
      <c r="A3" s="1"/>
      <c r="B3" s="76" t="s">
        <v>6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x14ac:dyDescent="0.25">
      <c r="A5" s="56"/>
      <c r="B5" s="57" t="s">
        <v>2</v>
      </c>
      <c r="C5" s="56"/>
      <c r="D5" s="56"/>
      <c r="E5" s="1"/>
      <c r="F5" s="1"/>
      <c r="G5" s="1"/>
      <c r="H5" s="1"/>
    </row>
    <row r="6" spans="1:8" s="1" customFormat="1" ht="30" x14ac:dyDescent="0.25">
      <c r="A6" s="58">
        <v>1</v>
      </c>
      <c r="B6" s="58" t="s">
        <v>59</v>
      </c>
      <c r="C6" s="58">
        <v>5616</v>
      </c>
      <c r="D6" s="57"/>
    </row>
    <row r="7" spans="1:8" s="1" customFormat="1" x14ac:dyDescent="0.25">
      <c r="A7" s="58">
        <v>2</v>
      </c>
      <c r="B7" s="58" t="s">
        <v>66</v>
      </c>
      <c r="C7" s="58">
        <v>500</v>
      </c>
      <c r="D7" s="57"/>
    </row>
    <row r="8" spans="1:8" s="1" customFormat="1" x14ac:dyDescent="0.25">
      <c r="A8" s="58">
        <v>3</v>
      </c>
      <c r="B8" s="58" t="s">
        <v>67</v>
      </c>
      <c r="C8" s="58">
        <v>300</v>
      </c>
      <c r="D8" s="58"/>
    </row>
    <row r="9" spans="1:8" s="1" customFormat="1" x14ac:dyDescent="0.25">
      <c r="A9" s="58"/>
      <c r="B9" s="57" t="s">
        <v>62</v>
      </c>
      <c r="C9" s="57">
        <f>SUM(C6:C8)</f>
        <v>6416</v>
      </c>
      <c r="D9" s="57">
        <f>C9</f>
        <v>6416</v>
      </c>
    </row>
    <row r="10" spans="1:8" s="1" customFormat="1" x14ac:dyDescent="0.25">
      <c r="A10" s="56"/>
      <c r="B10" s="57" t="s">
        <v>5</v>
      </c>
      <c r="C10" s="56"/>
      <c r="D10" s="56"/>
    </row>
    <row r="11" spans="1:8" s="4" customFormat="1" ht="30" x14ac:dyDescent="0.25">
      <c r="A11" s="58">
        <v>1</v>
      </c>
      <c r="B11" s="58" t="s">
        <v>59</v>
      </c>
      <c r="C11" s="58">
        <v>5616</v>
      </c>
      <c r="D11" s="57"/>
    </row>
    <row r="12" spans="1:8" s="1" customFormat="1" x14ac:dyDescent="0.25">
      <c r="A12" s="58">
        <v>2</v>
      </c>
      <c r="B12" s="58" t="s">
        <v>74</v>
      </c>
      <c r="C12" s="58">
        <v>765</v>
      </c>
      <c r="D12" s="58"/>
    </row>
    <row r="13" spans="1:8" s="1" customFormat="1" x14ac:dyDescent="0.25">
      <c r="A13" s="58"/>
      <c r="B13" s="57" t="s">
        <v>73</v>
      </c>
      <c r="C13" s="57">
        <f>SUM(C11:C12)</f>
        <v>6381</v>
      </c>
      <c r="D13" s="57">
        <f>C13+D9</f>
        <v>12797</v>
      </c>
    </row>
    <row r="14" spans="1:8" s="1" customFormat="1" x14ac:dyDescent="0.25">
      <c r="A14" s="56"/>
      <c r="B14" s="57" t="s">
        <v>3</v>
      </c>
      <c r="C14" s="56"/>
      <c r="D14" s="56"/>
    </row>
    <row r="15" spans="1:8" s="1" customFormat="1" ht="30" x14ac:dyDescent="0.25">
      <c r="A15" s="58">
        <v>1</v>
      </c>
      <c r="B15" s="58" t="s">
        <v>59</v>
      </c>
      <c r="C15" s="58">
        <v>5616</v>
      </c>
      <c r="D15" s="57">
        <f>C15+D13</f>
        <v>18413</v>
      </c>
    </row>
    <row r="16" spans="1:8" s="1" customFormat="1" ht="15.75" customHeight="1" x14ac:dyDescent="0.25">
      <c r="A16" s="56"/>
      <c r="B16" s="57" t="s">
        <v>7</v>
      </c>
      <c r="C16" s="56"/>
      <c r="D16" s="56"/>
    </row>
    <row r="17" spans="1:4" s="1" customFormat="1" ht="30" x14ac:dyDescent="0.25">
      <c r="A17" s="58">
        <v>1</v>
      </c>
      <c r="B17" s="58" t="s">
        <v>59</v>
      </c>
      <c r="C17" s="58">
        <v>5616</v>
      </c>
      <c r="D17" s="57"/>
    </row>
    <row r="18" spans="1:4" s="1" customFormat="1" ht="30" x14ac:dyDescent="0.25">
      <c r="A18" s="58">
        <v>2</v>
      </c>
      <c r="B18" s="58" t="s">
        <v>87</v>
      </c>
      <c r="C18" s="58">
        <v>130.35</v>
      </c>
      <c r="D18" s="57"/>
    </row>
    <row r="19" spans="1:4" s="1" customFormat="1" x14ac:dyDescent="0.25">
      <c r="A19" s="58">
        <v>3</v>
      </c>
      <c r="B19" s="58" t="s">
        <v>88</v>
      </c>
      <c r="C19" s="58">
        <v>420</v>
      </c>
      <c r="D19" s="57"/>
    </row>
    <row r="20" spans="1:4" x14ac:dyDescent="0.25">
      <c r="A20" s="59"/>
      <c r="B20" s="57" t="s">
        <v>86</v>
      </c>
      <c r="C20" s="60">
        <f>SUM(C17:C19)</f>
        <v>6166.35</v>
      </c>
      <c r="D20" s="60">
        <f>C20+D15</f>
        <v>24579.35</v>
      </c>
    </row>
    <row r="21" spans="1:4" x14ac:dyDescent="0.25">
      <c r="A21" s="56"/>
      <c r="B21" s="57" t="s">
        <v>8</v>
      </c>
      <c r="C21" s="56"/>
      <c r="D21" s="56"/>
    </row>
    <row r="22" spans="1:4" ht="30" x14ac:dyDescent="0.25">
      <c r="A22" s="58">
        <v>1</v>
      </c>
      <c r="B22" s="58" t="s">
        <v>59</v>
      </c>
      <c r="C22" s="58">
        <v>5616</v>
      </c>
      <c r="D22" s="57"/>
    </row>
    <row r="23" spans="1:4" x14ac:dyDescent="0.25">
      <c r="A23" s="58">
        <v>2</v>
      </c>
      <c r="B23" s="58" t="s">
        <v>93</v>
      </c>
      <c r="C23" s="58">
        <v>1106.4000000000001</v>
      </c>
      <c r="D23" s="57"/>
    </row>
    <row r="24" spans="1:4" x14ac:dyDescent="0.25">
      <c r="A24" s="59"/>
      <c r="B24" s="57" t="s">
        <v>92</v>
      </c>
      <c r="C24" s="60">
        <f>SUM(C22:C23)</f>
        <v>6722.4</v>
      </c>
      <c r="D24" s="60">
        <f>C24+D20</f>
        <v>31301.75</v>
      </c>
    </row>
    <row r="25" spans="1:4" x14ac:dyDescent="0.25">
      <c r="A25" s="56"/>
      <c r="B25" s="57" t="s">
        <v>9</v>
      </c>
      <c r="C25" s="56"/>
      <c r="D25" s="56"/>
    </row>
    <row r="26" spans="1:4" ht="30" x14ac:dyDescent="0.25">
      <c r="A26" s="58">
        <v>1</v>
      </c>
      <c r="B26" s="58" t="s">
        <v>59</v>
      </c>
      <c r="C26" s="58">
        <v>5616</v>
      </c>
      <c r="D26" s="57">
        <f>C26+D24</f>
        <v>36917.75</v>
      </c>
    </row>
    <row r="27" spans="1:4" x14ac:dyDescent="0.25">
      <c r="A27" s="56"/>
      <c r="B27" s="57" t="s">
        <v>10</v>
      </c>
      <c r="C27" s="56"/>
      <c r="D27" s="56"/>
    </row>
    <row r="28" spans="1:4" ht="30" x14ac:dyDescent="0.25">
      <c r="A28" s="58">
        <v>1</v>
      </c>
      <c r="B28" s="58" t="s">
        <v>59</v>
      </c>
      <c r="C28" s="58">
        <v>5616</v>
      </c>
      <c r="D28" s="57">
        <f>C28+D26</f>
        <v>42533.75</v>
      </c>
    </row>
    <row r="29" spans="1:4" x14ac:dyDescent="0.25">
      <c r="A29" s="56"/>
      <c r="B29" s="57" t="s">
        <v>11</v>
      </c>
      <c r="C29" s="56"/>
      <c r="D29" s="56"/>
    </row>
    <row r="30" spans="1:4" ht="30" x14ac:dyDescent="0.25">
      <c r="A30" s="58">
        <v>1</v>
      </c>
      <c r="B30" s="58" t="s">
        <v>59</v>
      </c>
      <c r="C30" s="58">
        <v>5616</v>
      </c>
      <c r="D30" s="57">
        <f>C30+D28</f>
        <v>48149.75</v>
      </c>
    </row>
    <row r="31" spans="1:4" x14ac:dyDescent="0.25">
      <c r="A31" s="56"/>
      <c r="B31" s="57" t="s">
        <v>12</v>
      </c>
      <c r="C31" s="56"/>
      <c r="D31" s="56"/>
    </row>
    <row r="32" spans="1:4" ht="30" x14ac:dyDescent="0.25">
      <c r="A32" s="58">
        <v>1</v>
      </c>
      <c r="B32" s="58" t="s">
        <v>59</v>
      </c>
      <c r="C32" s="58">
        <v>5616</v>
      </c>
      <c r="D32" s="57">
        <f>C32+D30</f>
        <v>53765.75</v>
      </c>
    </row>
    <row r="33" spans="1:4" x14ac:dyDescent="0.25">
      <c r="A33" s="56"/>
      <c r="B33" s="57" t="s">
        <v>13</v>
      </c>
      <c r="C33" s="56"/>
      <c r="D33" s="56"/>
    </row>
    <row r="34" spans="1:4" ht="30" x14ac:dyDescent="0.25">
      <c r="A34" s="58">
        <v>1</v>
      </c>
      <c r="B34" s="58" t="s">
        <v>59</v>
      </c>
      <c r="C34" s="58">
        <v>5616</v>
      </c>
      <c r="D34" s="57"/>
    </row>
    <row r="35" spans="1:4" x14ac:dyDescent="0.25">
      <c r="A35" s="59"/>
      <c r="B35" s="57" t="s">
        <v>110</v>
      </c>
      <c r="C35" s="57">
        <f>SUM(C34:C34)</f>
        <v>5616</v>
      </c>
      <c r="D35" s="60">
        <f>C35+D32</f>
        <v>59381.75</v>
      </c>
    </row>
    <row r="36" spans="1:4" x14ac:dyDescent="0.25">
      <c r="A36" s="56"/>
      <c r="B36" s="57" t="s">
        <v>14</v>
      </c>
      <c r="C36" s="56"/>
      <c r="D36" s="56"/>
    </row>
    <row r="37" spans="1:4" ht="30" x14ac:dyDescent="0.25">
      <c r="A37" s="58">
        <v>1</v>
      </c>
      <c r="B37" s="58" t="s">
        <v>59</v>
      </c>
      <c r="C37" s="58">
        <v>5616</v>
      </c>
      <c r="D37" s="57"/>
    </row>
    <row r="38" spans="1:4" x14ac:dyDescent="0.25">
      <c r="A38" s="58">
        <v>2</v>
      </c>
      <c r="B38" s="58" t="s">
        <v>114</v>
      </c>
      <c r="C38" s="58">
        <v>3637</v>
      </c>
      <c r="D38" s="57"/>
    </row>
    <row r="39" spans="1:4" x14ac:dyDescent="0.25">
      <c r="A39" s="58"/>
      <c r="B39" s="57" t="s">
        <v>113</v>
      </c>
      <c r="C39" s="57">
        <f>SUM(C37:C38)</f>
        <v>9253</v>
      </c>
      <c r="D39" s="57">
        <f>C39+D35</f>
        <v>68634.75</v>
      </c>
    </row>
    <row r="40" spans="1:4" x14ac:dyDescent="0.25">
      <c r="A40" s="56"/>
      <c r="B40" s="57" t="s">
        <v>15</v>
      </c>
      <c r="C40" s="56"/>
      <c r="D40" s="56"/>
    </row>
    <row r="41" spans="1:4" ht="30" x14ac:dyDescent="0.25">
      <c r="A41" s="58">
        <v>1</v>
      </c>
      <c r="B41" s="58" t="s">
        <v>59</v>
      </c>
      <c r="C41" s="58">
        <v>5616</v>
      </c>
      <c r="D41" s="57"/>
    </row>
    <row r="42" spans="1:4" x14ac:dyDescent="0.25">
      <c r="A42" s="59">
        <v>2</v>
      </c>
      <c r="B42" s="58" t="s">
        <v>118</v>
      </c>
      <c r="C42" s="58">
        <v>391.5</v>
      </c>
      <c r="D42" s="60"/>
    </row>
    <row r="43" spans="1:4" x14ac:dyDescent="0.25">
      <c r="A43" s="58">
        <v>3</v>
      </c>
      <c r="B43" s="58" t="s">
        <v>119</v>
      </c>
      <c r="C43" s="58">
        <v>91</v>
      </c>
      <c r="D43" s="57"/>
    </row>
    <row r="44" spans="1:4" x14ac:dyDescent="0.25">
      <c r="A44" s="58">
        <v>4</v>
      </c>
      <c r="B44" s="58" t="s">
        <v>120</v>
      </c>
      <c r="C44" s="58">
        <v>510</v>
      </c>
      <c r="D44" s="57"/>
    </row>
    <row r="45" spans="1:4" x14ac:dyDescent="0.25">
      <c r="A45" s="59"/>
      <c r="B45" s="57" t="s">
        <v>117</v>
      </c>
      <c r="C45" s="57">
        <f>SUM(C41:C44)</f>
        <v>6608.5</v>
      </c>
      <c r="D45" s="60">
        <f>C45+D39</f>
        <v>75243.25</v>
      </c>
    </row>
    <row r="46" spans="1:4" x14ac:dyDescent="0.25">
      <c r="A46" s="59"/>
      <c r="B46" s="57"/>
      <c r="C46" s="57"/>
      <c r="D46" s="60"/>
    </row>
    <row r="47" spans="1:4" x14ac:dyDescent="0.25">
      <c r="A47" s="58"/>
      <c r="B47" s="57"/>
      <c r="C47" s="58"/>
      <c r="D47" s="57"/>
    </row>
    <row r="48" spans="1:4" x14ac:dyDescent="0.25">
      <c r="A48" s="58"/>
      <c r="B48" s="58"/>
      <c r="C48" s="58"/>
      <c r="D48" s="57"/>
    </row>
    <row r="49" spans="1:4" x14ac:dyDescent="0.25">
      <c r="A49" s="13"/>
      <c r="B49" s="11"/>
      <c r="C49" s="11"/>
      <c r="D49" s="13"/>
    </row>
    <row r="50" spans="1:4" x14ac:dyDescent="0.25">
      <c r="A50" s="13"/>
      <c r="B50" s="11"/>
      <c r="C50" s="11"/>
      <c r="D50" s="13"/>
    </row>
    <row r="51" spans="1:4" x14ac:dyDescent="0.25">
      <c r="A51" s="13"/>
      <c r="B51" s="3"/>
      <c r="C51" s="3"/>
      <c r="D51" s="12"/>
    </row>
    <row r="52" spans="1:4" x14ac:dyDescent="0.25">
      <c r="A52" s="13"/>
      <c r="B52" s="3"/>
      <c r="C52" s="11"/>
      <c r="D52" s="12"/>
    </row>
    <row r="53" spans="1:4" x14ac:dyDescent="0.25">
      <c r="A53" s="13"/>
      <c r="B53" s="11"/>
      <c r="C53" s="11"/>
      <c r="D53" s="13"/>
    </row>
    <row r="54" spans="1:4" x14ac:dyDescent="0.25">
      <c r="A54" s="13"/>
      <c r="B54" s="11"/>
      <c r="C54" s="11"/>
      <c r="D54" s="13"/>
    </row>
    <row r="55" spans="1:4" x14ac:dyDescent="0.25">
      <c r="A55" s="13"/>
      <c r="B55" s="11"/>
      <c r="C55" s="11"/>
      <c r="D55" s="13"/>
    </row>
    <row r="56" spans="1:4" x14ac:dyDescent="0.25">
      <c r="A56" s="13"/>
      <c r="B56" s="11"/>
      <c r="C56" s="11"/>
      <c r="D56" s="13"/>
    </row>
    <row r="57" spans="1:4" x14ac:dyDescent="0.25">
      <c r="A57" s="13"/>
      <c r="B57" s="11"/>
      <c r="C57" s="11"/>
      <c r="D57" s="13"/>
    </row>
    <row r="58" spans="1:4" x14ac:dyDescent="0.25">
      <c r="A58" s="13"/>
      <c r="B58" s="11"/>
      <c r="C58" s="11"/>
      <c r="D58" s="13"/>
    </row>
    <row r="59" spans="1:4" x14ac:dyDescent="0.25">
      <c r="A59" s="13"/>
      <c r="B59" s="11"/>
      <c r="C59" s="11"/>
      <c r="D59" s="13"/>
    </row>
    <row r="60" spans="1:4" x14ac:dyDescent="0.25">
      <c r="A60" s="13"/>
      <c r="B60" s="11"/>
      <c r="C60" s="11"/>
      <c r="D60" s="13"/>
    </row>
    <row r="61" spans="1:4" x14ac:dyDescent="0.25">
      <c r="A61" s="13"/>
      <c r="B61" s="11"/>
      <c r="C61" s="11"/>
      <c r="D61" s="13"/>
    </row>
    <row r="62" spans="1:4" x14ac:dyDescent="0.25">
      <c r="A62" s="13"/>
      <c r="B62" s="11"/>
      <c r="C62" s="13"/>
      <c r="D62" s="12"/>
    </row>
    <row r="63" spans="1:4" x14ac:dyDescent="0.25">
      <c r="A63" s="13"/>
      <c r="B63" s="11"/>
      <c r="C63" s="13"/>
      <c r="D63" s="13"/>
    </row>
    <row r="64" spans="1:4" x14ac:dyDescent="0.25">
      <c r="A64" s="13"/>
      <c r="B64" s="3"/>
      <c r="C64" s="12"/>
      <c r="D64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63"/>
  <sheetViews>
    <sheetView workbookViewId="0">
      <selection activeCell="D15" sqref="D15"/>
    </sheetView>
  </sheetViews>
  <sheetFormatPr defaultRowHeight="15" x14ac:dyDescent="0.25"/>
  <cols>
    <col min="1" max="1" width="4.28515625" customWidth="1"/>
    <col min="2" max="2" width="46" customWidth="1"/>
  </cols>
  <sheetData>
    <row r="1" spans="1:5" ht="15.75" x14ac:dyDescent="0.25">
      <c r="A1" s="31"/>
      <c r="B1" s="76" t="s">
        <v>65</v>
      </c>
      <c r="C1" s="76"/>
      <c r="D1" s="76"/>
    </row>
    <row r="2" spans="1:5" ht="15.75" x14ac:dyDescent="0.25">
      <c r="A2" s="31"/>
      <c r="B2" s="2" t="s">
        <v>39</v>
      </c>
      <c r="C2" s="31"/>
      <c r="D2" s="31"/>
    </row>
    <row r="3" spans="1:5" ht="15.75" x14ac:dyDescent="0.25">
      <c r="A3" s="31"/>
      <c r="B3" s="76" t="s">
        <v>34</v>
      </c>
      <c r="C3" s="76"/>
      <c r="D3" s="76"/>
    </row>
    <row r="4" spans="1:5" ht="26.25" x14ac:dyDescent="0.25">
      <c r="A4" s="9"/>
      <c r="B4" s="8" t="s">
        <v>0</v>
      </c>
      <c r="C4" s="7" t="s">
        <v>1</v>
      </c>
      <c r="D4" s="8" t="s">
        <v>26</v>
      </c>
    </row>
    <row r="5" spans="1:5" x14ac:dyDescent="0.25">
      <c r="A5" s="7"/>
      <c r="B5" s="3" t="s">
        <v>2</v>
      </c>
      <c r="C5" s="7"/>
      <c r="D5" s="7"/>
    </row>
    <row r="6" spans="1:5" ht="30" x14ac:dyDescent="0.25">
      <c r="A6" s="7">
        <v>1</v>
      </c>
      <c r="B6" s="11" t="s">
        <v>68</v>
      </c>
      <c r="C6" s="36">
        <v>2624.22</v>
      </c>
      <c r="D6" s="9"/>
    </row>
    <row r="7" spans="1:5" ht="30" x14ac:dyDescent="0.25">
      <c r="A7" s="7">
        <v>2</v>
      </c>
      <c r="B7" s="11" t="s">
        <v>69</v>
      </c>
      <c r="C7" s="36">
        <v>1389</v>
      </c>
      <c r="D7" s="9"/>
    </row>
    <row r="8" spans="1:5" x14ac:dyDescent="0.25">
      <c r="A8" s="7"/>
      <c r="B8" s="3" t="s">
        <v>62</v>
      </c>
      <c r="C8" s="73">
        <f>SUM(C6:C7)</f>
        <v>4013.22</v>
      </c>
      <c r="D8" s="9">
        <f>C8</f>
        <v>4013.22</v>
      </c>
    </row>
    <row r="9" spans="1:5" x14ac:dyDescent="0.25">
      <c r="A9" s="7"/>
      <c r="B9" s="3" t="s">
        <v>10</v>
      </c>
      <c r="C9" s="36"/>
      <c r="D9" s="9"/>
    </row>
    <row r="10" spans="1:5" x14ac:dyDescent="0.25">
      <c r="A10" s="11">
        <v>1</v>
      </c>
      <c r="B10" s="11" t="s">
        <v>101</v>
      </c>
      <c r="C10" s="11">
        <v>1251</v>
      </c>
      <c r="D10" s="3">
        <f>C10+D8</f>
        <v>5264.2199999999993</v>
      </c>
    </row>
    <row r="11" spans="1:5" x14ac:dyDescent="0.25">
      <c r="A11" s="7"/>
      <c r="B11" s="3" t="s">
        <v>12</v>
      </c>
      <c r="C11" s="11"/>
      <c r="D11" s="3"/>
      <c r="E11" s="5"/>
    </row>
    <row r="12" spans="1:5" x14ac:dyDescent="0.25">
      <c r="A12" s="7">
        <v>1</v>
      </c>
      <c r="B12" s="11" t="s">
        <v>104</v>
      </c>
      <c r="C12" s="11">
        <v>9966.39</v>
      </c>
      <c r="D12" s="3">
        <f>C12+D10</f>
        <v>15230.609999999999</v>
      </c>
      <c r="E12" s="5"/>
    </row>
    <row r="13" spans="1:5" x14ac:dyDescent="0.25">
      <c r="A13" s="11"/>
      <c r="B13" s="3" t="s">
        <v>13</v>
      </c>
      <c r="C13" s="11"/>
      <c r="D13" s="3"/>
      <c r="E13" s="5"/>
    </row>
    <row r="14" spans="1:5" x14ac:dyDescent="0.25">
      <c r="A14" s="11">
        <v>1</v>
      </c>
      <c r="B14" s="11" t="s">
        <v>112</v>
      </c>
      <c r="C14" s="11">
        <v>167.25</v>
      </c>
      <c r="D14" s="3">
        <f>C14+D12</f>
        <v>15397.859999999999</v>
      </c>
      <c r="E14" s="5"/>
    </row>
    <row r="15" spans="1:5" x14ac:dyDescent="0.25">
      <c r="A15" s="11"/>
      <c r="B15" s="3"/>
      <c r="C15" s="11"/>
      <c r="D15" s="3"/>
      <c r="E15" s="5"/>
    </row>
    <row r="16" spans="1:5" x14ac:dyDescent="0.25">
      <c r="A16" s="11"/>
      <c r="B16" s="11"/>
      <c r="C16" s="11"/>
      <c r="D16" s="3"/>
      <c r="E16" s="5"/>
    </row>
    <row r="17" spans="1:5" x14ac:dyDescent="0.25">
      <c r="A17" s="11"/>
      <c r="B17" s="11"/>
      <c r="C17" s="11"/>
      <c r="D17" s="3"/>
      <c r="E17" s="5"/>
    </row>
    <row r="18" spans="1:5" x14ac:dyDescent="0.25">
      <c r="A18" s="11"/>
      <c r="B18" s="11"/>
      <c r="C18" s="11"/>
      <c r="D18" s="3"/>
      <c r="E18" s="5"/>
    </row>
    <row r="19" spans="1:5" x14ac:dyDescent="0.25">
      <c r="A19" s="11"/>
      <c r="B19" s="3"/>
      <c r="C19" s="3"/>
      <c r="D19" s="3"/>
    </row>
    <row r="20" spans="1:5" x14ac:dyDescent="0.25">
      <c r="A20" s="11"/>
      <c r="B20" s="11"/>
      <c r="C20" s="11"/>
      <c r="D20" s="3"/>
    </row>
    <row r="21" spans="1:5" x14ac:dyDescent="0.25">
      <c r="A21" s="11"/>
      <c r="B21" s="11"/>
      <c r="C21" s="11"/>
      <c r="D21" s="3"/>
    </row>
    <row r="22" spans="1:5" x14ac:dyDescent="0.25">
      <c r="A22" s="11"/>
      <c r="B22" s="11"/>
      <c r="C22" s="11"/>
      <c r="D22" s="3"/>
    </row>
    <row r="23" spans="1:5" x14ac:dyDescent="0.25">
      <c r="A23" s="11"/>
      <c r="B23" s="3"/>
      <c r="C23" s="11"/>
      <c r="D23" s="3"/>
    </row>
    <row r="24" spans="1:5" x14ac:dyDescent="0.25">
      <c r="A24" s="11"/>
      <c r="B24" s="11"/>
      <c r="C24" s="11"/>
      <c r="D24" s="3"/>
    </row>
    <row r="25" spans="1:5" x14ac:dyDescent="0.25">
      <c r="A25" s="11"/>
      <c r="B25" s="3"/>
      <c r="C25" s="11"/>
      <c r="D25" s="3"/>
    </row>
    <row r="26" spans="1:5" x14ac:dyDescent="0.25">
      <c r="A26" s="11"/>
      <c r="B26" s="11"/>
      <c r="C26" s="11"/>
      <c r="D26" s="3"/>
    </row>
    <row r="27" spans="1:5" x14ac:dyDescent="0.25">
      <c r="A27" s="11"/>
      <c r="B27" s="11"/>
      <c r="C27" s="11"/>
      <c r="D27" s="3"/>
    </row>
    <row r="28" spans="1:5" x14ac:dyDescent="0.25">
      <c r="A28" s="11"/>
      <c r="B28" s="11"/>
      <c r="C28" s="11"/>
      <c r="D28" s="3"/>
    </row>
    <row r="29" spans="1:5" x14ac:dyDescent="0.25">
      <c r="A29" s="11"/>
      <c r="B29" s="11"/>
      <c r="C29" s="11"/>
      <c r="D29" s="3"/>
    </row>
    <row r="30" spans="1:5" x14ac:dyDescent="0.25">
      <c r="A30" s="13"/>
      <c r="B30" s="3"/>
      <c r="C30" s="13"/>
      <c r="D30" s="12"/>
    </row>
    <row r="31" spans="1:5" x14ac:dyDescent="0.25">
      <c r="A31" s="13"/>
      <c r="B31" s="11"/>
      <c r="C31" s="13"/>
      <c r="D31" s="13"/>
    </row>
    <row r="32" spans="1:5" x14ac:dyDescent="0.25">
      <c r="A32" s="13"/>
      <c r="B32" s="3"/>
      <c r="C32" s="13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3"/>
      <c r="D34" s="13"/>
    </row>
    <row r="35" spans="1:4" x14ac:dyDescent="0.25">
      <c r="A35" s="13"/>
      <c r="B35" s="11"/>
      <c r="C35" s="13"/>
      <c r="D35" s="12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3"/>
      <c r="C37" s="13"/>
      <c r="D37" s="13"/>
    </row>
    <row r="38" spans="1:4" x14ac:dyDescent="0.25">
      <c r="A38" s="13"/>
      <c r="B38" s="11"/>
      <c r="C38" s="13"/>
      <c r="D38" s="13"/>
    </row>
    <row r="39" spans="1:4" x14ac:dyDescent="0.25">
      <c r="A39" s="13"/>
      <c r="B39" s="11"/>
      <c r="C39" s="13"/>
      <c r="D39" s="13"/>
    </row>
    <row r="40" spans="1:4" x14ac:dyDescent="0.25">
      <c r="A40" s="13"/>
      <c r="B40" s="11"/>
      <c r="C40" s="13"/>
      <c r="D40" s="12"/>
    </row>
    <row r="41" spans="1:4" x14ac:dyDescent="0.25">
      <c r="A41" s="13"/>
      <c r="B41" s="11"/>
      <c r="C41" s="13"/>
      <c r="D41" s="13"/>
    </row>
    <row r="42" spans="1:4" x14ac:dyDescent="0.25">
      <c r="A42" s="13"/>
      <c r="B42" s="11"/>
      <c r="C42" s="13"/>
      <c r="D42" s="13"/>
    </row>
    <row r="43" spans="1:4" x14ac:dyDescent="0.25">
      <c r="A43" s="13"/>
      <c r="B43" s="11"/>
      <c r="C43" s="13"/>
      <c r="D43" s="12"/>
    </row>
    <row r="44" spans="1:4" x14ac:dyDescent="0.25">
      <c r="A44" s="13"/>
      <c r="B44" s="11"/>
      <c r="C44" s="13"/>
      <c r="D44" s="13"/>
    </row>
    <row r="45" spans="1:4" x14ac:dyDescent="0.25">
      <c r="A45" s="13"/>
      <c r="B45" s="11"/>
      <c r="C45" s="13"/>
      <c r="D45" s="12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11"/>
      <c r="C49" s="13"/>
      <c r="D49" s="12"/>
    </row>
    <row r="50" spans="1:4" x14ac:dyDescent="0.25">
      <c r="A50" s="13"/>
      <c r="B50" s="11"/>
      <c r="C50" s="13"/>
      <c r="D50" s="13"/>
    </row>
    <row r="51" spans="1:4" x14ac:dyDescent="0.25">
      <c r="A51" s="13"/>
      <c r="B51" s="11"/>
      <c r="C51" s="12"/>
      <c r="D51" s="12"/>
    </row>
    <row r="52" spans="1:4" x14ac:dyDescent="0.25">
      <c r="A52" s="13"/>
      <c r="B52" s="3"/>
      <c r="C52" s="12"/>
      <c r="D52" s="12"/>
    </row>
    <row r="53" spans="1:4" x14ac:dyDescent="0.25">
      <c r="A53" s="13"/>
      <c r="B53" s="3"/>
      <c r="C53" s="13"/>
      <c r="D53" s="12"/>
    </row>
    <row r="54" spans="1:4" x14ac:dyDescent="0.25">
      <c r="A54" s="13"/>
      <c r="B54" s="11"/>
      <c r="C54" s="13"/>
      <c r="D54" s="12"/>
    </row>
    <row r="55" spans="1:4" x14ac:dyDescent="0.25">
      <c r="A55" s="13"/>
      <c r="B55" s="11"/>
      <c r="C55" s="13"/>
      <c r="D55" s="12"/>
    </row>
    <row r="56" spans="1:4" x14ac:dyDescent="0.25">
      <c r="A56" s="13"/>
      <c r="B56" s="11"/>
      <c r="C56" s="13"/>
      <c r="D56" s="12"/>
    </row>
    <row r="57" spans="1:4" x14ac:dyDescent="0.25">
      <c r="A57" s="13"/>
      <c r="B57" s="11"/>
      <c r="C57" s="13"/>
      <c r="D57" s="12"/>
    </row>
    <row r="58" spans="1:4" x14ac:dyDescent="0.25">
      <c r="A58" s="13"/>
      <c r="B58" s="11"/>
      <c r="C58" s="12"/>
      <c r="D58" s="12"/>
    </row>
    <row r="59" spans="1:4" x14ac:dyDescent="0.25">
      <c r="A59" s="13"/>
      <c r="B59" s="3"/>
      <c r="C59" s="13"/>
      <c r="D59" s="12"/>
    </row>
    <row r="60" spans="1:4" x14ac:dyDescent="0.25">
      <c r="A60" s="13"/>
      <c r="B60" s="11"/>
      <c r="C60" s="13"/>
      <c r="D60" s="13"/>
    </row>
    <row r="61" spans="1:4" x14ac:dyDescent="0.25">
      <c r="A61" s="13"/>
      <c r="B61" s="3"/>
      <c r="C61" s="13"/>
      <c r="D61" s="13"/>
    </row>
    <row r="62" spans="1:4" x14ac:dyDescent="0.25">
      <c r="A62" s="13"/>
      <c r="B62" s="11"/>
      <c r="C62" s="12"/>
      <c r="D62" s="12"/>
    </row>
    <row r="63" spans="1:4" x14ac:dyDescent="0.25">
      <c r="B63" s="3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2"/>
  <sheetViews>
    <sheetView workbookViewId="0">
      <selection sqref="A1:XFD1048576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15.95" customHeight="1" x14ac:dyDescent="0.35">
      <c r="A1" s="1"/>
      <c r="B1" s="76" t="s">
        <v>65</v>
      </c>
      <c r="C1" s="76"/>
      <c r="D1" s="76"/>
      <c r="E1" s="6"/>
      <c r="F1" s="6"/>
      <c r="G1" s="6"/>
      <c r="H1" s="6"/>
    </row>
    <row r="2" spans="1:8" ht="15.95" customHeight="1" x14ac:dyDescent="0.25">
      <c r="A2" s="1"/>
      <c r="B2" s="77" t="s">
        <v>39</v>
      </c>
      <c r="C2" s="77"/>
      <c r="D2" s="77"/>
      <c r="E2" s="1"/>
      <c r="F2" s="1"/>
      <c r="G2" s="1"/>
      <c r="H2" s="1"/>
    </row>
    <row r="3" spans="1:8" ht="15.95" customHeight="1" x14ac:dyDescent="0.25">
      <c r="A3" s="1"/>
      <c r="B3" s="76" t="s">
        <v>35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9"/>
      <c r="B5" s="3" t="s">
        <v>2</v>
      </c>
      <c r="C5" s="9"/>
      <c r="D5" s="9"/>
      <c r="E5" s="1"/>
      <c r="F5" s="1"/>
      <c r="G5" s="1"/>
      <c r="H5" s="1"/>
    </row>
    <row r="6" spans="1:8" x14ac:dyDescent="0.25">
      <c r="A6" s="49">
        <v>1</v>
      </c>
      <c r="B6" s="11" t="s">
        <v>70</v>
      </c>
      <c r="C6" s="66">
        <v>6000</v>
      </c>
      <c r="D6" s="70">
        <f>C6</f>
        <v>6000</v>
      </c>
    </row>
    <row r="7" spans="1:8" x14ac:dyDescent="0.25">
      <c r="A7" s="50"/>
      <c r="B7" s="4" t="s">
        <v>8</v>
      </c>
      <c r="C7" s="54"/>
      <c r="D7" s="12"/>
    </row>
    <row r="8" spans="1:8" x14ac:dyDescent="0.25">
      <c r="A8" s="50">
        <v>1</v>
      </c>
      <c r="B8" s="11" t="s">
        <v>95</v>
      </c>
      <c r="C8" s="54">
        <v>96644.22</v>
      </c>
      <c r="D8" s="67">
        <f>C8+D6</f>
        <v>102644.22</v>
      </c>
    </row>
    <row r="9" spans="1:8" x14ac:dyDescent="0.25">
      <c r="A9" s="50"/>
      <c r="B9" s="3" t="s">
        <v>12</v>
      </c>
      <c r="C9" s="54"/>
      <c r="D9" s="45"/>
    </row>
    <row r="10" spans="1:8" ht="30" x14ac:dyDescent="0.25">
      <c r="A10" s="50">
        <v>1</v>
      </c>
      <c r="B10" s="35" t="s">
        <v>105</v>
      </c>
      <c r="C10" s="68">
        <v>14230</v>
      </c>
      <c r="D10" s="68">
        <f>C10+D8</f>
        <v>116874.22</v>
      </c>
    </row>
    <row r="11" spans="1:8" x14ac:dyDescent="0.25">
      <c r="A11" s="51"/>
      <c r="B11" s="21" t="s">
        <v>13</v>
      </c>
      <c r="C11" s="15"/>
      <c r="D11" s="46"/>
    </row>
    <row r="12" spans="1:8" x14ac:dyDescent="0.25">
      <c r="A12" s="59">
        <v>2</v>
      </c>
      <c r="B12" s="58" t="s">
        <v>111</v>
      </c>
      <c r="C12" s="58">
        <v>5436</v>
      </c>
      <c r="D12" s="64">
        <f>C12+D10</f>
        <v>122310.22</v>
      </c>
    </row>
    <row r="13" spans="1:8" x14ac:dyDescent="0.25">
      <c r="A13" s="50"/>
      <c r="B13" s="12" t="s">
        <v>14</v>
      </c>
      <c r="C13" s="13"/>
      <c r="D13" s="12"/>
    </row>
    <row r="14" spans="1:8" x14ac:dyDescent="0.25">
      <c r="A14" s="13">
        <v>1</v>
      </c>
      <c r="B14" s="11" t="s">
        <v>115</v>
      </c>
      <c r="C14" s="12">
        <v>56497.4</v>
      </c>
      <c r="D14" s="68">
        <f>C14+D12</f>
        <v>178807.62</v>
      </c>
    </row>
    <row r="15" spans="1:8" x14ac:dyDescent="0.25">
      <c r="A15" s="13"/>
      <c r="B15" s="13"/>
      <c r="C15" s="13"/>
      <c r="D15" s="12"/>
    </row>
    <row r="16" spans="1:8" x14ac:dyDescent="0.25">
      <c r="A16" s="13"/>
      <c r="B16" s="12"/>
      <c r="C16" s="12"/>
      <c r="D16" s="68"/>
    </row>
    <row r="17" spans="1:4" x14ac:dyDescent="0.25">
      <c r="A17" s="13"/>
      <c r="B17" s="35"/>
      <c r="C17" s="13"/>
      <c r="D17" s="12"/>
    </row>
    <row r="18" spans="1:4" x14ac:dyDescent="0.25">
      <c r="A18" s="13"/>
      <c r="B18" s="13"/>
      <c r="C18" s="13"/>
      <c r="D18" s="12"/>
    </row>
    <row r="19" spans="1:4" x14ac:dyDescent="0.25">
      <c r="A19" s="13"/>
      <c r="B19" s="13"/>
      <c r="C19" s="13"/>
      <c r="D19" s="12"/>
    </row>
    <row r="20" spans="1:4" x14ac:dyDescent="0.25">
      <c r="A20" s="13"/>
      <c r="B20" s="13"/>
      <c r="C20" s="13"/>
      <c r="D20" s="13"/>
    </row>
    <row r="21" spans="1:4" x14ac:dyDescent="0.25">
      <c r="A21" s="13"/>
      <c r="B21" s="13"/>
      <c r="C21" s="13"/>
      <c r="D21" s="12"/>
    </row>
    <row r="22" spans="1:4" x14ac:dyDescent="0.25">
      <c r="A22" s="13"/>
      <c r="B22" s="11"/>
      <c r="C22" s="13"/>
      <c r="D22" s="12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2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3"/>
      <c r="C28" s="13"/>
      <c r="D28" s="13"/>
    </row>
    <row r="29" spans="1:4" x14ac:dyDescent="0.25">
      <c r="A29" s="13"/>
      <c r="B29" s="12"/>
      <c r="C29" s="12"/>
      <c r="D29" s="12"/>
    </row>
    <row r="30" spans="1:4" x14ac:dyDescent="0.25">
      <c r="A30" s="13"/>
      <c r="B30" s="12"/>
      <c r="C30" s="13"/>
      <c r="D30" s="13"/>
    </row>
    <row r="31" spans="1:4" x14ac:dyDescent="0.25">
      <c r="A31" s="13"/>
      <c r="B31" s="13"/>
      <c r="C31" s="13"/>
      <c r="D31" s="13"/>
    </row>
    <row r="32" spans="1:4" x14ac:dyDescent="0.25">
      <c r="A32" s="13"/>
      <c r="B32" s="12"/>
      <c r="C32" s="12"/>
      <c r="D32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6"/>
  <sheetViews>
    <sheetView workbookViewId="0">
      <selection activeCell="B2" sqref="B2:D2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76" t="s">
        <v>63</v>
      </c>
      <c r="C1" s="76"/>
      <c r="D1" s="76"/>
    </row>
    <row r="2" spans="1:4" ht="15.75" x14ac:dyDescent="0.25">
      <c r="A2" s="1"/>
      <c r="B2" s="77" t="s">
        <v>39</v>
      </c>
      <c r="C2" s="77"/>
      <c r="D2" s="77"/>
    </row>
    <row r="3" spans="1:4" ht="15.75" x14ac:dyDescent="0.25">
      <c r="A3" s="1"/>
      <c r="B3" s="76" t="s">
        <v>37</v>
      </c>
      <c r="C3" s="76"/>
      <c r="D3" s="7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9"/>
      <c r="B5" s="3"/>
      <c r="C5" s="9"/>
      <c r="D5" s="9"/>
    </row>
    <row r="6" spans="1:4" x14ac:dyDescent="0.25">
      <c r="A6" s="9"/>
      <c r="B6" s="11"/>
      <c r="C6" s="36"/>
      <c r="D6" s="9"/>
    </row>
    <row r="7" spans="1:4" x14ac:dyDescent="0.25">
      <c r="A7" s="9"/>
      <c r="B7" s="11"/>
      <c r="C7" s="36"/>
      <c r="D7" s="9"/>
    </row>
    <row r="8" spans="1:4" x14ac:dyDescent="0.25">
      <c r="A8" s="9"/>
      <c r="B8" s="11"/>
      <c r="C8" s="36"/>
      <c r="D8" s="9"/>
    </row>
    <row r="9" spans="1:4" x14ac:dyDescent="0.25">
      <c r="A9" s="3"/>
      <c r="B9" s="3"/>
      <c r="C9" s="19"/>
      <c r="D9" s="3"/>
    </row>
    <row r="10" spans="1:4" x14ac:dyDescent="0.25">
      <c r="A10" s="3"/>
      <c r="B10" s="3"/>
      <c r="C10" s="19"/>
      <c r="D10" s="3"/>
    </row>
    <row r="11" spans="1:4" x14ac:dyDescent="0.25">
      <c r="A11" s="3"/>
      <c r="B11" s="11"/>
      <c r="C11" s="19"/>
      <c r="D11" s="3"/>
    </row>
    <row r="12" spans="1:4" x14ac:dyDescent="0.25">
      <c r="A12" s="12"/>
      <c r="B12" s="12"/>
      <c r="C12" s="20"/>
      <c r="D12" s="12"/>
    </row>
    <row r="13" spans="1:4" x14ac:dyDescent="0.25">
      <c r="A13" s="13"/>
      <c r="B13" s="11"/>
      <c r="C13" s="16"/>
      <c r="D13" s="17"/>
    </row>
    <row r="14" spans="1:4" x14ac:dyDescent="0.25">
      <c r="A14" s="33"/>
      <c r="B14" s="34"/>
      <c r="C14" s="12"/>
      <c r="D14" s="12"/>
    </row>
    <row r="15" spans="1:4" x14ac:dyDescent="0.25">
      <c r="A15" s="14"/>
      <c r="B15" s="21"/>
      <c r="C15" s="15"/>
      <c r="D15" s="18"/>
    </row>
    <row r="16" spans="1:4" x14ac:dyDescent="0.25">
      <c r="A16" s="13"/>
      <c r="B16" s="11"/>
      <c r="C16" s="13"/>
      <c r="D16" s="13"/>
    </row>
    <row r="17" spans="1:4" x14ac:dyDescent="0.25">
      <c r="A17" s="13"/>
      <c r="B17" s="13"/>
      <c r="C17" s="13"/>
      <c r="D17" s="13"/>
    </row>
    <row r="18" spans="1:4" x14ac:dyDescent="0.25">
      <c r="A18" s="13"/>
      <c r="B18" s="13"/>
      <c r="C18" s="13"/>
      <c r="D18" s="13"/>
    </row>
    <row r="19" spans="1:4" x14ac:dyDescent="0.25">
      <c r="A19" s="13"/>
      <c r="B19" s="12"/>
      <c r="C19" s="12"/>
      <c r="D19" s="12"/>
    </row>
    <row r="20" spans="1:4" x14ac:dyDescent="0.25">
      <c r="A20" s="13"/>
      <c r="B20" s="12"/>
      <c r="C20" s="13"/>
      <c r="D20" s="13"/>
    </row>
    <row r="21" spans="1:4" x14ac:dyDescent="0.25">
      <c r="A21" s="13"/>
      <c r="B21" s="35"/>
      <c r="C21" s="13"/>
      <c r="D21" s="13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2"/>
      <c r="C23" s="12"/>
      <c r="D23" s="12"/>
    </row>
    <row r="24" spans="1:4" x14ac:dyDescent="0.25">
      <c r="A24" s="13"/>
      <c r="B24" s="12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11"/>
      <c r="C26" s="13"/>
      <c r="D26" s="13"/>
    </row>
    <row r="27" spans="1:4" x14ac:dyDescent="0.25">
      <c r="A27" s="13"/>
      <c r="B27" s="12"/>
      <c r="C27" s="12"/>
      <c r="D27" s="12"/>
    </row>
    <row r="28" spans="1:4" x14ac:dyDescent="0.25">
      <c r="A28" s="13"/>
      <c r="B28" s="12"/>
      <c r="C28" s="13"/>
      <c r="D28" s="13"/>
    </row>
    <row r="29" spans="1:4" x14ac:dyDescent="0.25">
      <c r="A29" s="13"/>
      <c r="B29" s="11"/>
      <c r="C29" s="13"/>
      <c r="D29" s="13"/>
    </row>
    <row r="30" spans="1:4" x14ac:dyDescent="0.25">
      <c r="A30" s="13"/>
      <c r="B30" s="11"/>
      <c r="C30" s="13"/>
      <c r="D30" s="12"/>
    </row>
    <row r="31" spans="1:4" x14ac:dyDescent="0.25">
      <c r="A31" s="13"/>
      <c r="B31" s="12"/>
      <c r="C31" s="12"/>
      <c r="D31" s="12"/>
    </row>
    <row r="32" spans="1:4" x14ac:dyDescent="0.25">
      <c r="A32" s="13"/>
      <c r="B32" s="13"/>
      <c r="C32" s="13"/>
      <c r="D32" s="13"/>
    </row>
    <row r="33" spans="1:4" x14ac:dyDescent="0.25">
      <c r="A33" s="13"/>
      <c r="B33" s="12"/>
      <c r="C33" s="12"/>
      <c r="D33" s="12"/>
    </row>
    <row r="34" spans="1:4" x14ac:dyDescent="0.25">
      <c r="A34" s="13"/>
      <c r="B34" s="12"/>
      <c r="C34" s="13"/>
      <c r="D34" s="13"/>
    </row>
    <row r="35" spans="1:4" x14ac:dyDescent="0.25">
      <c r="A35" s="13"/>
      <c r="B35" s="13"/>
      <c r="C35" s="13"/>
      <c r="D35" s="13"/>
    </row>
    <row r="36" spans="1:4" x14ac:dyDescent="0.25">
      <c r="A36" s="13"/>
      <c r="B36" s="12"/>
      <c r="C36" s="12"/>
      <c r="D36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9"/>
  <sheetViews>
    <sheetView workbookViewId="0">
      <selection activeCell="A5" sqref="A5:D1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76" t="s">
        <v>71</v>
      </c>
      <c r="C1" s="76"/>
      <c r="D1" s="76"/>
      <c r="E1" s="6"/>
      <c r="F1" s="6"/>
      <c r="G1" s="6"/>
      <c r="H1" s="6"/>
    </row>
    <row r="2" spans="1:8" ht="15.75" x14ac:dyDescent="0.25">
      <c r="A2" s="1"/>
      <c r="B2" s="77" t="s">
        <v>39</v>
      </c>
      <c r="C2" s="77"/>
      <c r="D2" s="77"/>
      <c r="E2" s="1"/>
      <c r="F2" s="1"/>
      <c r="G2" s="1"/>
      <c r="H2" s="1"/>
    </row>
    <row r="3" spans="1:8" ht="15.75" x14ac:dyDescent="0.25">
      <c r="A3" s="1"/>
      <c r="B3" s="76" t="s">
        <v>36</v>
      </c>
      <c r="C3" s="76"/>
      <c r="D3" s="7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56"/>
      <c r="B5" s="61" t="s">
        <v>2</v>
      </c>
      <c r="C5" s="62"/>
      <c r="D5" s="56"/>
      <c r="E5" s="1"/>
      <c r="F5" s="1"/>
      <c r="G5" s="1"/>
      <c r="H5" s="1"/>
    </row>
    <row r="6" spans="1:8" s="1" customFormat="1" x14ac:dyDescent="0.25">
      <c r="A6" s="58">
        <v>1</v>
      </c>
      <c r="B6" s="58" t="s">
        <v>72</v>
      </c>
      <c r="C6" s="58">
        <v>13998.16</v>
      </c>
      <c r="D6" s="57">
        <f>C6</f>
        <v>13998.16</v>
      </c>
    </row>
    <row r="7" spans="1:8" s="1" customFormat="1" x14ac:dyDescent="0.25">
      <c r="A7" s="58"/>
      <c r="B7" s="57" t="s">
        <v>3</v>
      </c>
      <c r="C7" s="58"/>
      <c r="D7" s="63"/>
    </row>
    <row r="8" spans="1:8" s="5" customFormat="1" ht="30" x14ac:dyDescent="0.25">
      <c r="A8" s="59">
        <v>1</v>
      </c>
      <c r="B8" s="58" t="s">
        <v>78</v>
      </c>
      <c r="C8" s="59">
        <v>4217.2</v>
      </c>
      <c r="D8" s="64"/>
    </row>
    <row r="9" spans="1:8" x14ac:dyDescent="0.25">
      <c r="A9" s="59">
        <v>2</v>
      </c>
      <c r="B9" s="58" t="s">
        <v>79</v>
      </c>
      <c r="C9" s="59">
        <v>5788.95</v>
      </c>
      <c r="D9" s="64"/>
    </row>
    <row r="10" spans="1:8" x14ac:dyDescent="0.25">
      <c r="A10" s="59">
        <v>3</v>
      </c>
      <c r="B10" s="58" t="s">
        <v>80</v>
      </c>
      <c r="C10" s="59">
        <v>9708.15</v>
      </c>
      <c r="D10" s="64"/>
    </row>
    <row r="11" spans="1:8" s="5" customFormat="1" x14ac:dyDescent="0.25">
      <c r="A11" s="59"/>
      <c r="B11" s="57" t="s">
        <v>81</v>
      </c>
      <c r="C11" s="60">
        <f>SUM(C8:C10)</f>
        <v>19714.3</v>
      </c>
      <c r="D11" s="64">
        <f>C11+D6</f>
        <v>33712.46</v>
      </c>
    </row>
    <row r="12" spans="1:8" x14ac:dyDescent="0.25">
      <c r="A12" s="59"/>
      <c r="B12" s="57"/>
      <c r="C12" s="60"/>
      <c r="D12" s="64"/>
    </row>
    <row r="13" spans="1:8" x14ac:dyDescent="0.25">
      <c r="A13" s="60"/>
      <c r="B13" s="57"/>
      <c r="C13" s="60"/>
      <c r="D13" s="64"/>
    </row>
    <row r="14" spans="1:8" x14ac:dyDescent="0.25">
      <c r="A14" s="59"/>
      <c r="B14" s="69"/>
      <c r="C14" s="59"/>
      <c r="D14" s="64"/>
    </row>
    <row r="15" spans="1:8" x14ac:dyDescent="0.25">
      <c r="A15" s="59"/>
      <c r="B15" s="58"/>
      <c r="C15" s="59"/>
      <c r="D15" s="59"/>
    </row>
    <row r="16" spans="1:8" x14ac:dyDescent="0.25">
      <c r="A16" s="59"/>
      <c r="B16" s="57"/>
      <c r="C16" s="60"/>
      <c r="D16" s="64"/>
    </row>
    <row r="17" spans="1:4" x14ac:dyDescent="0.25">
      <c r="A17" s="59"/>
      <c r="B17" s="57"/>
      <c r="C17" s="59"/>
      <c r="D17" s="59"/>
    </row>
    <row r="18" spans="1:4" x14ac:dyDescent="0.25">
      <c r="A18" s="59"/>
      <c r="B18" s="58"/>
      <c r="C18" s="59"/>
      <c r="D18" s="59"/>
    </row>
    <row r="19" spans="1:4" x14ac:dyDescent="0.25">
      <c r="A19" s="59"/>
      <c r="B19" s="57"/>
      <c r="C19" s="60"/>
      <c r="D19" s="60"/>
    </row>
    <row r="20" spans="1:4" x14ac:dyDescent="0.25">
      <c r="A20" s="59"/>
      <c r="B20" s="57"/>
      <c r="C20" s="60"/>
      <c r="D20" s="60"/>
    </row>
    <row r="21" spans="1:4" x14ac:dyDescent="0.25">
      <c r="A21" s="59"/>
      <c r="B21" s="58"/>
      <c r="C21" s="59"/>
      <c r="D21" s="59"/>
    </row>
    <row r="22" spans="1:4" x14ac:dyDescent="0.25">
      <c r="A22" s="59"/>
      <c r="B22" s="58"/>
      <c r="C22" s="59"/>
      <c r="D22" s="59"/>
    </row>
    <row r="23" spans="1:4" x14ac:dyDescent="0.25">
      <c r="A23" s="59"/>
      <c r="B23" s="57"/>
      <c r="C23" s="60"/>
      <c r="D23" s="60"/>
    </row>
    <row r="24" spans="1:4" x14ac:dyDescent="0.25">
      <c r="A24" s="59"/>
      <c r="B24" s="57"/>
      <c r="C24" s="59"/>
      <c r="D24" s="59"/>
    </row>
    <row r="25" spans="1:4" x14ac:dyDescent="0.25">
      <c r="A25" s="59"/>
      <c r="B25" s="58"/>
      <c r="C25" s="59"/>
      <c r="D25" s="59"/>
    </row>
    <row r="26" spans="1:4" x14ac:dyDescent="0.25">
      <c r="A26" s="59"/>
      <c r="B26" s="57"/>
      <c r="C26" s="60"/>
      <c r="D26" s="60"/>
    </row>
    <row r="27" spans="1:4" x14ac:dyDescent="0.25">
      <c r="A27" s="59"/>
      <c r="B27" s="57"/>
      <c r="C27" s="59"/>
      <c r="D27" s="59"/>
    </row>
    <row r="28" spans="1:4" x14ac:dyDescent="0.25">
      <c r="A28" s="59"/>
      <c r="B28" s="58"/>
      <c r="C28" s="59"/>
      <c r="D28" s="59"/>
    </row>
    <row r="29" spans="1:4" x14ac:dyDescent="0.25">
      <c r="A29" s="59"/>
      <c r="B29" s="57"/>
      <c r="C29" s="60"/>
      <c r="D29" s="60"/>
    </row>
    <row r="30" spans="1:4" x14ac:dyDescent="0.25">
      <c r="A30" s="59"/>
      <c r="B30" s="57"/>
      <c r="C30" s="59"/>
      <c r="D30" s="59"/>
    </row>
    <row r="31" spans="1:4" x14ac:dyDescent="0.25">
      <c r="A31" s="59"/>
      <c r="B31" s="58"/>
      <c r="C31" s="59"/>
      <c r="D31" s="60"/>
    </row>
    <row r="32" spans="1:4" x14ac:dyDescent="0.25">
      <c r="A32" s="59"/>
      <c r="B32" s="57"/>
      <c r="C32" s="60"/>
      <c r="D32" s="60"/>
    </row>
    <row r="33" spans="1:4" x14ac:dyDescent="0.25">
      <c r="A33" s="59"/>
      <c r="B33" s="58"/>
      <c r="C33" s="59"/>
      <c r="D33" s="59"/>
    </row>
    <row r="34" spans="1:4" x14ac:dyDescent="0.25">
      <c r="A34" s="59"/>
      <c r="B34" s="57"/>
      <c r="C34" s="60"/>
      <c r="D34" s="60"/>
    </row>
    <row r="35" spans="1:4" x14ac:dyDescent="0.25">
      <c r="A35" s="65"/>
      <c r="B35" s="65"/>
      <c r="C35" s="65"/>
      <c r="D35" s="65"/>
    </row>
    <row r="36" spans="1:4" x14ac:dyDescent="0.25">
      <c r="A36" s="65"/>
      <c r="B36" s="65"/>
      <c r="C36" s="65"/>
      <c r="D36" s="65"/>
    </row>
    <row r="37" spans="1:4" x14ac:dyDescent="0.25">
      <c r="A37" s="65"/>
      <c r="B37" s="65"/>
      <c r="C37" s="65"/>
      <c r="D37" s="65"/>
    </row>
    <row r="38" spans="1:4" x14ac:dyDescent="0.25">
      <c r="A38" s="65"/>
      <c r="B38" s="65"/>
      <c r="C38" s="65"/>
      <c r="D38" s="65"/>
    </row>
    <row r="39" spans="1:4" x14ac:dyDescent="0.25">
      <c r="A39" s="65"/>
      <c r="B39" s="65"/>
      <c r="C39" s="65"/>
      <c r="D39" s="65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22" sqref="M22"/>
    </sheetView>
  </sheetViews>
  <sheetFormatPr defaultRowHeight="15" x14ac:dyDescent="0.25"/>
  <cols>
    <col min="1" max="1" width="28.5703125" style="1" customWidth="1"/>
    <col min="2" max="2" width="16.4257812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0" width="15.140625" customWidth="1"/>
    <col min="11" max="11" width="16.7109375" customWidth="1"/>
    <col min="12" max="12" width="17" customWidth="1"/>
    <col min="13" max="13" width="15.28515625" customWidth="1"/>
    <col min="14" max="14" width="19.28515625" customWidth="1"/>
  </cols>
  <sheetData>
    <row r="1" spans="1:14" ht="15.75" x14ac:dyDescent="0.25">
      <c r="A1" s="78" t="s">
        <v>64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4" ht="15.75" x14ac:dyDescent="0.25">
      <c r="A2" s="2" t="s">
        <v>39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s="10" customFormat="1" ht="20.25" customHeight="1" x14ac:dyDescent="0.25">
      <c r="A3" s="8"/>
      <c r="B3" s="27" t="s">
        <v>2</v>
      </c>
      <c r="C3" s="27" t="s">
        <v>5</v>
      </c>
      <c r="D3" s="27" t="s">
        <v>3</v>
      </c>
      <c r="E3" s="27" t="s">
        <v>7</v>
      </c>
      <c r="F3" s="27" t="s">
        <v>8</v>
      </c>
      <c r="G3" s="27" t="s">
        <v>9</v>
      </c>
      <c r="H3" s="27" t="s">
        <v>10</v>
      </c>
      <c r="I3" s="27" t="s">
        <v>11</v>
      </c>
      <c r="J3" s="27" t="s">
        <v>12</v>
      </c>
      <c r="K3" s="27" t="s">
        <v>13</v>
      </c>
      <c r="L3" s="27" t="s">
        <v>14</v>
      </c>
      <c r="M3" s="27" t="s">
        <v>15</v>
      </c>
      <c r="N3" s="23" t="s">
        <v>16</v>
      </c>
    </row>
    <row r="4" spans="1:14" ht="39.75" customHeight="1" x14ac:dyDescent="0.35">
      <c r="A4" s="28" t="s">
        <v>28</v>
      </c>
      <c r="B4" s="24">
        <f>B5+B6+B7</f>
        <v>37431.5</v>
      </c>
      <c r="C4" s="24">
        <f t="shared" ref="C4:M4" si="0">C5+C6+C7</f>
        <v>35348.160000000003</v>
      </c>
      <c r="D4" s="24">
        <f t="shared" si="0"/>
        <v>38473.160000000003</v>
      </c>
      <c r="E4" s="24">
        <f t="shared" si="0"/>
        <v>35348.160000000003</v>
      </c>
      <c r="F4" s="24">
        <f t="shared" si="0"/>
        <v>35348.160000000003</v>
      </c>
      <c r="G4" s="24">
        <f t="shared" si="0"/>
        <v>35348.160000000003</v>
      </c>
      <c r="H4" s="24">
        <f t="shared" si="0"/>
        <v>38878.67</v>
      </c>
      <c r="I4" s="24">
        <f t="shared" si="0"/>
        <v>38878.67</v>
      </c>
      <c r="J4" s="24">
        <f t="shared" si="0"/>
        <v>38878.67</v>
      </c>
      <c r="K4" s="24">
        <f t="shared" si="0"/>
        <v>38878.67</v>
      </c>
      <c r="L4" s="24">
        <f t="shared" si="0"/>
        <v>38878.67</v>
      </c>
      <c r="M4" s="24">
        <f t="shared" si="0"/>
        <v>38878.67</v>
      </c>
      <c r="N4" s="24">
        <f>N5+N6+N7</f>
        <v>450569.32</v>
      </c>
    </row>
    <row r="5" spans="1:14" ht="39" customHeight="1" x14ac:dyDescent="0.35">
      <c r="A5" s="28" t="s">
        <v>17</v>
      </c>
      <c r="B5" s="25">
        <v>26306.61</v>
      </c>
      <c r="C5" s="25">
        <v>26306.61</v>
      </c>
      <c r="D5" s="25">
        <v>26306.61</v>
      </c>
      <c r="E5" s="25">
        <v>26306.61</v>
      </c>
      <c r="F5" s="25">
        <v>26306.61</v>
      </c>
      <c r="G5" s="25">
        <v>26306.61</v>
      </c>
      <c r="H5" s="25">
        <v>28932.959999999999</v>
      </c>
      <c r="I5" s="25">
        <v>28932.959999999999</v>
      </c>
      <c r="J5" s="25">
        <v>28932.959999999999</v>
      </c>
      <c r="K5" s="25">
        <v>28932.959999999999</v>
      </c>
      <c r="L5" s="25">
        <v>28932.959999999999</v>
      </c>
      <c r="M5" s="25">
        <v>28932.959999999999</v>
      </c>
      <c r="N5" s="25">
        <f>SUM(B5:M5)</f>
        <v>331437.42</v>
      </c>
    </row>
    <row r="6" spans="1:14" ht="44.25" customHeight="1" x14ac:dyDescent="0.35">
      <c r="A6" s="28" t="s">
        <v>40</v>
      </c>
      <c r="B6" s="25">
        <v>9041.5499999999993</v>
      </c>
      <c r="C6" s="25">
        <v>9041.5499999999993</v>
      </c>
      <c r="D6" s="25">
        <v>9041.5499999999993</v>
      </c>
      <c r="E6" s="25">
        <v>9041.5499999999993</v>
      </c>
      <c r="F6" s="25">
        <v>9041.5499999999993</v>
      </c>
      <c r="G6" s="25">
        <v>9041.5499999999993</v>
      </c>
      <c r="H6" s="25">
        <v>9945.7099999999991</v>
      </c>
      <c r="I6" s="25">
        <v>9945.7099999999991</v>
      </c>
      <c r="J6" s="25">
        <v>9945.7099999999991</v>
      </c>
      <c r="K6" s="25">
        <v>9945.7099999999991</v>
      </c>
      <c r="L6" s="25">
        <v>9945.7099999999991</v>
      </c>
      <c r="M6" s="25">
        <v>9945.7099999999991</v>
      </c>
      <c r="N6" s="25">
        <f>SUM(B6:M6)</f>
        <v>113923.55999999997</v>
      </c>
    </row>
    <row r="7" spans="1:14" ht="44.25" customHeight="1" x14ac:dyDescent="0.35">
      <c r="A7" s="28" t="s">
        <v>32</v>
      </c>
      <c r="B7" s="25">
        <f>1250+833.34</f>
        <v>2083.34</v>
      </c>
      <c r="C7" s="25"/>
      <c r="D7" s="25">
        <f>2500+625</f>
        <v>3125</v>
      </c>
      <c r="E7" s="25"/>
      <c r="F7" s="25"/>
      <c r="G7" s="25"/>
      <c r="H7" s="25"/>
      <c r="I7" s="25"/>
      <c r="J7" s="25"/>
      <c r="K7" s="25"/>
      <c r="L7" s="25"/>
      <c r="M7" s="25"/>
      <c r="N7" s="25">
        <f>SUM(B7:M7)</f>
        <v>5208.34</v>
      </c>
    </row>
    <row r="8" spans="1:14" ht="36" customHeight="1" x14ac:dyDescent="0.35">
      <c r="A8" s="29" t="s">
        <v>18</v>
      </c>
      <c r="B8" s="24">
        <f>B9+B10+B11+B12+B13</f>
        <v>42392.479999999996</v>
      </c>
      <c r="C8" s="24">
        <f>C9+C10+C11+C12+C13</f>
        <v>35767.32</v>
      </c>
      <c r="D8" s="24">
        <f t="shared" ref="D8:M8" si="1">D9+D10+D11+D12+D13</f>
        <v>39295.259999999995</v>
      </c>
      <c r="E8" s="24">
        <f t="shared" si="1"/>
        <v>41855.19</v>
      </c>
      <c r="F8" s="24">
        <f t="shared" si="1"/>
        <v>37199.270000000004</v>
      </c>
      <c r="G8" s="24">
        <f t="shared" si="1"/>
        <v>35991.089999999997</v>
      </c>
      <c r="H8" s="24">
        <f t="shared" si="1"/>
        <v>42479.63</v>
      </c>
      <c r="I8" s="24">
        <f t="shared" si="1"/>
        <v>40156.21</v>
      </c>
      <c r="J8" s="24">
        <f t="shared" si="1"/>
        <v>49730.71</v>
      </c>
      <c r="K8" s="24">
        <f t="shared" si="1"/>
        <v>51752.47</v>
      </c>
      <c r="L8" s="24">
        <f t="shared" si="1"/>
        <v>38045.549999999996</v>
      </c>
      <c r="M8" s="24">
        <f t="shared" si="1"/>
        <v>53367.409999999996</v>
      </c>
      <c r="N8" s="24">
        <f t="shared" ref="N8:N23" si="2">SUM(B8:M8)</f>
        <v>508032.58999999997</v>
      </c>
    </row>
    <row r="9" spans="1:14" ht="40.5" customHeight="1" x14ac:dyDescent="0.35">
      <c r="A9" s="28" t="s">
        <v>19</v>
      </c>
      <c r="B9" s="25">
        <v>2158.92</v>
      </c>
      <c r="C9" s="25">
        <v>2158.92</v>
      </c>
      <c r="D9" s="25">
        <v>3079.27</v>
      </c>
      <c r="E9" s="25">
        <v>5872.62</v>
      </c>
      <c r="F9" s="25">
        <v>3249.47</v>
      </c>
      <c r="G9" s="25">
        <v>2553.92</v>
      </c>
      <c r="H9" s="25">
        <v>6010.17</v>
      </c>
      <c r="I9" s="25">
        <v>2158.92</v>
      </c>
      <c r="J9" s="25">
        <v>2158.92</v>
      </c>
      <c r="K9" s="25">
        <v>15974.87</v>
      </c>
      <c r="L9" s="25">
        <v>2158.92</v>
      </c>
      <c r="M9" s="25">
        <v>2158.92</v>
      </c>
      <c r="N9" s="24">
        <f t="shared" si="2"/>
        <v>49693.84</v>
      </c>
    </row>
    <row r="10" spans="1:14" ht="45.75" customHeight="1" x14ac:dyDescent="0.35">
      <c r="A10" s="28" t="s">
        <v>20</v>
      </c>
      <c r="B10" s="26">
        <v>6416</v>
      </c>
      <c r="C10" s="25">
        <v>6381</v>
      </c>
      <c r="D10" s="25">
        <v>5616</v>
      </c>
      <c r="E10" s="25">
        <v>6166.35</v>
      </c>
      <c r="F10" s="25">
        <v>6722.4</v>
      </c>
      <c r="G10" s="25">
        <v>5616</v>
      </c>
      <c r="H10" s="25">
        <v>5616</v>
      </c>
      <c r="I10" s="25">
        <v>5616</v>
      </c>
      <c r="J10" s="25">
        <v>5616</v>
      </c>
      <c r="K10" s="25">
        <f>11052-5436</f>
        <v>5616</v>
      </c>
      <c r="L10" s="25">
        <v>9253</v>
      </c>
      <c r="M10" s="25">
        <v>6608.5</v>
      </c>
      <c r="N10" s="24">
        <f t="shared" si="2"/>
        <v>75243.25</v>
      </c>
    </row>
    <row r="11" spans="1:14" ht="45.75" customHeight="1" x14ac:dyDescent="0.35">
      <c r="A11" s="37" t="s">
        <v>30</v>
      </c>
      <c r="B11" s="26">
        <v>4013.22</v>
      </c>
      <c r="C11" s="25"/>
      <c r="D11" s="25"/>
      <c r="E11" s="25"/>
      <c r="F11" s="25"/>
      <c r="G11" s="25"/>
      <c r="H11" s="25">
        <v>1251</v>
      </c>
      <c r="I11" s="25"/>
      <c r="J11" s="25">
        <v>9966.39</v>
      </c>
      <c r="K11" s="25">
        <v>167.25</v>
      </c>
      <c r="L11" s="25"/>
      <c r="M11" s="25"/>
      <c r="N11" s="24">
        <f t="shared" si="2"/>
        <v>15397.859999999999</v>
      </c>
    </row>
    <row r="12" spans="1:14" ht="45.75" customHeight="1" x14ac:dyDescent="0.35">
      <c r="A12" s="37" t="s">
        <v>38</v>
      </c>
      <c r="B12" s="26">
        <v>25446.1</v>
      </c>
      <c r="C12" s="26">
        <v>25446.1</v>
      </c>
      <c r="D12" s="25">
        <v>25446.1</v>
      </c>
      <c r="E12" s="25">
        <v>25446.1</v>
      </c>
      <c r="F12" s="25">
        <v>25446.1</v>
      </c>
      <c r="G12" s="25">
        <v>25446.1</v>
      </c>
      <c r="H12" s="25">
        <v>25446.1</v>
      </c>
      <c r="I12" s="25">
        <v>25446.1</v>
      </c>
      <c r="J12" s="25">
        <v>25446.1</v>
      </c>
      <c r="K12" s="25">
        <v>25446.1</v>
      </c>
      <c r="L12" s="25">
        <v>25446.1</v>
      </c>
      <c r="M12" s="25">
        <v>39446.1</v>
      </c>
      <c r="N12" s="24">
        <f t="shared" si="2"/>
        <v>319353.2</v>
      </c>
    </row>
    <row r="13" spans="1:14" ht="21.75" customHeight="1" x14ac:dyDescent="0.35">
      <c r="A13" s="28" t="s">
        <v>21</v>
      </c>
      <c r="B13" s="25">
        <v>4358.24</v>
      </c>
      <c r="C13" s="25">
        <v>1781.3</v>
      </c>
      <c r="D13" s="25">
        <v>5153.8900000000003</v>
      </c>
      <c r="E13" s="25">
        <v>4370.12</v>
      </c>
      <c r="F13" s="25">
        <v>1781.3</v>
      </c>
      <c r="G13" s="25">
        <v>2375.0700000000002</v>
      </c>
      <c r="H13" s="24">
        <v>4156.3599999999997</v>
      </c>
      <c r="I13" s="25">
        <v>6935.19</v>
      </c>
      <c r="J13" s="25">
        <v>6543.3</v>
      </c>
      <c r="K13" s="25">
        <v>4548.25</v>
      </c>
      <c r="L13" s="25">
        <v>1187.53</v>
      </c>
      <c r="M13" s="25">
        <v>5153.8900000000003</v>
      </c>
      <c r="N13" s="25">
        <f t="shared" si="2"/>
        <v>48344.439999999995</v>
      </c>
    </row>
    <row r="14" spans="1:14" ht="23.25" customHeight="1" x14ac:dyDescent="0.35">
      <c r="A14" s="29" t="s">
        <v>22</v>
      </c>
      <c r="B14" s="24">
        <f>B15+B16+B17</f>
        <v>19998.16</v>
      </c>
      <c r="C14" s="24">
        <f t="shared" ref="C14:M14" si="3">C15+C16+C17</f>
        <v>0</v>
      </c>
      <c r="D14" s="24">
        <f t="shared" si="3"/>
        <v>19714.3</v>
      </c>
      <c r="E14" s="24">
        <f t="shared" si="3"/>
        <v>0</v>
      </c>
      <c r="F14" s="24">
        <f t="shared" si="3"/>
        <v>96644.22</v>
      </c>
      <c r="G14" s="24">
        <f t="shared" si="3"/>
        <v>0</v>
      </c>
      <c r="H14" s="24">
        <f t="shared" si="3"/>
        <v>0</v>
      </c>
      <c r="I14" s="24">
        <f t="shared" si="3"/>
        <v>0</v>
      </c>
      <c r="J14" s="24">
        <f t="shared" si="3"/>
        <v>14230</v>
      </c>
      <c r="K14" s="24">
        <f t="shared" si="3"/>
        <v>5436</v>
      </c>
      <c r="L14" s="24">
        <f t="shared" si="3"/>
        <v>56497.4</v>
      </c>
      <c r="M14" s="24">
        <f t="shared" si="3"/>
        <v>0</v>
      </c>
      <c r="N14" s="24">
        <f>N15+N16+N17</f>
        <v>212520.08</v>
      </c>
    </row>
    <row r="15" spans="1:14" ht="42" customHeight="1" x14ac:dyDescent="0.35">
      <c r="A15" s="28" t="s">
        <v>23</v>
      </c>
      <c r="B15" s="25">
        <v>13998.16</v>
      </c>
      <c r="C15" s="25"/>
      <c r="D15" s="25">
        <v>19714.3</v>
      </c>
      <c r="E15" s="25"/>
      <c r="F15" s="25"/>
      <c r="G15" s="25"/>
      <c r="H15" s="25"/>
      <c r="I15" s="25"/>
      <c r="J15" s="25"/>
      <c r="K15" s="25"/>
      <c r="L15" s="25"/>
      <c r="M15" s="25"/>
      <c r="N15" s="25">
        <f t="shared" si="2"/>
        <v>33712.46</v>
      </c>
    </row>
    <row r="16" spans="1:14" ht="40.5" customHeight="1" x14ac:dyDescent="0.35">
      <c r="A16" s="28" t="s">
        <v>24</v>
      </c>
      <c r="B16" s="25">
        <v>6000</v>
      </c>
      <c r="C16" s="25"/>
      <c r="D16" s="25"/>
      <c r="E16" s="25"/>
      <c r="F16" s="25">
        <v>96644.22</v>
      </c>
      <c r="G16" s="25"/>
      <c r="H16" s="25"/>
      <c r="I16" s="25"/>
      <c r="J16" s="25">
        <v>14230</v>
      </c>
      <c r="K16" s="25">
        <v>5436</v>
      </c>
      <c r="L16" s="25">
        <v>56497.4</v>
      </c>
      <c r="M16" s="25"/>
      <c r="N16" s="25">
        <f t="shared" si="2"/>
        <v>178807.62</v>
      </c>
    </row>
    <row r="17" spans="1:14" ht="40.5" customHeight="1" x14ac:dyDescent="0.35">
      <c r="A17" s="37" t="s">
        <v>31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>
        <f t="shared" si="2"/>
        <v>0</v>
      </c>
    </row>
    <row r="18" spans="1:14" ht="40.5" customHeight="1" x14ac:dyDescent="0.35">
      <c r="A18" s="48" t="s">
        <v>51</v>
      </c>
      <c r="B18" s="25"/>
      <c r="C18" s="25"/>
      <c r="D18" s="25"/>
      <c r="E18" s="25">
        <v>1580</v>
      </c>
      <c r="F18" s="25">
        <v>2243.1999999999998</v>
      </c>
      <c r="G18" s="25">
        <v>4475</v>
      </c>
      <c r="H18" s="25"/>
      <c r="I18" s="25"/>
      <c r="J18" s="25">
        <v>2934.5</v>
      </c>
      <c r="K18" s="25"/>
      <c r="L18" s="25"/>
      <c r="M18" s="25"/>
      <c r="N18" s="25">
        <f>SUM(B18:M18)</f>
        <v>11232.7</v>
      </c>
    </row>
    <row r="19" spans="1:14" ht="40.5" customHeight="1" x14ac:dyDescent="0.35">
      <c r="A19" s="29" t="s">
        <v>53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38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24">
        <f t="shared" ref="N19:N22" si="5">SUM(B19:M19)</f>
        <v>0</v>
      </c>
    </row>
    <row r="20" spans="1:14" ht="40.5" customHeight="1" x14ac:dyDescent="0.35">
      <c r="A20" s="28" t="s">
        <v>54</v>
      </c>
      <c r="B20" s="25"/>
      <c r="C20" s="25"/>
      <c r="D20" s="25"/>
      <c r="E20" s="25"/>
      <c r="F20" s="25"/>
      <c r="G20" s="25"/>
      <c r="H20" s="25"/>
      <c r="I20" s="25"/>
      <c r="J20" s="52"/>
      <c r="K20" s="25"/>
      <c r="L20" s="25"/>
      <c r="M20" s="25"/>
      <c r="N20" s="25">
        <f t="shared" si="5"/>
        <v>0</v>
      </c>
    </row>
    <row r="21" spans="1:14" ht="40.5" customHeight="1" x14ac:dyDescent="0.35">
      <c r="A21" s="28" t="s">
        <v>55</v>
      </c>
      <c r="B21" s="25"/>
      <c r="C21" s="25"/>
      <c r="D21" s="25"/>
      <c r="E21" s="25"/>
      <c r="F21" s="25"/>
      <c r="G21" s="25"/>
      <c r="H21" s="25"/>
      <c r="I21" s="25"/>
      <c r="J21" s="52"/>
      <c r="K21" s="25"/>
      <c r="L21" s="25"/>
      <c r="M21" s="25"/>
      <c r="N21" s="25">
        <f t="shared" si="5"/>
        <v>0</v>
      </c>
    </row>
    <row r="22" spans="1:14" ht="40.5" customHeight="1" x14ac:dyDescent="0.35">
      <c r="A22" s="37" t="s">
        <v>56</v>
      </c>
      <c r="B22" s="25"/>
      <c r="C22" s="25"/>
      <c r="D22" s="25"/>
      <c r="E22" s="25"/>
      <c r="F22" s="25"/>
      <c r="G22" s="25"/>
      <c r="H22" s="25"/>
      <c r="I22" s="25"/>
      <c r="J22" s="52"/>
      <c r="K22" s="25"/>
      <c r="L22" s="25"/>
      <c r="M22" s="25"/>
      <c r="N22" s="25">
        <f t="shared" si="5"/>
        <v>0</v>
      </c>
    </row>
    <row r="23" spans="1:14" ht="39.75" customHeight="1" x14ac:dyDescent="0.35">
      <c r="A23" s="29" t="s">
        <v>58</v>
      </c>
      <c r="B23" s="24">
        <v>17437.68</v>
      </c>
      <c r="C23" s="24">
        <v>17437.68</v>
      </c>
      <c r="D23" s="24">
        <v>17437.68</v>
      </c>
      <c r="E23" s="24">
        <v>17437.68</v>
      </c>
      <c r="F23" s="24">
        <v>17437.68</v>
      </c>
      <c r="G23" s="24">
        <v>17437.68</v>
      </c>
      <c r="H23" s="24">
        <v>19159.919999999998</v>
      </c>
      <c r="I23" s="24">
        <v>19159.919999999998</v>
      </c>
      <c r="J23" s="38">
        <v>19159.919999999998</v>
      </c>
      <c r="K23" s="24">
        <v>19159.919999999998</v>
      </c>
      <c r="L23" s="24">
        <v>19159.919999999998</v>
      </c>
      <c r="M23" s="24">
        <v>19159.919999999998</v>
      </c>
      <c r="N23" s="24">
        <f t="shared" si="2"/>
        <v>219585.59999999992</v>
      </c>
    </row>
    <row r="24" spans="1:14" ht="22.5" customHeight="1" x14ac:dyDescent="0.35">
      <c r="A24" s="29" t="s">
        <v>25</v>
      </c>
      <c r="B24" s="24">
        <f>B4+B8+B14+B23+B18+B19</f>
        <v>117259.82</v>
      </c>
      <c r="C24" s="24">
        <f t="shared" ref="C24:M24" si="6">C4+C8+C14+C23+C18+C19</f>
        <v>88553.16</v>
      </c>
      <c r="D24" s="24">
        <f t="shared" si="6"/>
        <v>114920.4</v>
      </c>
      <c r="E24" s="24">
        <f t="shared" si="6"/>
        <v>96221.03</v>
      </c>
      <c r="F24" s="24">
        <f t="shared" si="6"/>
        <v>188872.53000000003</v>
      </c>
      <c r="G24" s="24">
        <f t="shared" si="6"/>
        <v>93251.93</v>
      </c>
      <c r="H24" s="24">
        <f t="shared" si="6"/>
        <v>100518.21999999999</v>
      </c>
      <c r="I24" s="24">
        <f t="shared" si="6"/>
        <v>98194.8</v>
      </c>
      <c r="J24" s="24">
        <f t="shared" si="6"/>
        <v>124933.8</v>
      </c>
      <c r="K24" s="24">
        <f>K4+K8+K14+K23+K18+K19</f>
        <v>115227.06</v>
      </c>
      <c r="L24" s="24">
        <f t="shared" si="6"/>
        <v>152581.53999999998</v>
      </c>
      <c r="M24" s="24">
        <f t="shared" si="6"/>
        <v>111405.99999999999</v>
      </c>
      <c r="N24" s="24">
        <f>N4+N8+N14+N23+N18+N19</f>
        <v>1401940.2899999998</v>
      </c>
    </row>
    <row r="25" spans="1:14" ht="15.75" x14ac:dyDescent="0.25">
      <c r="A25" s="79" t="s">
        <v>60</v>
      </c>
      <c r="B25" s="79"/>
      <c r="C25" s="79"/>
      <c r="D25" s="30"/>
      <c r="E25" s="30"/>
      <c r="F25" s="30"/>
      <c r="G25" s="39"/>
      <c r="H25" s="30"/>
      <c r="I25" s="30"/>
      <c r="J25" s="30"/>
      <c r="K25" s="30"/>
      <c r="L25" s="80" t="s">
        <v>29</v>
      </c>
      <c r="M25" s="80"/>
      <c r="N25" s="80"/>
    </row>
    <row r="26" spans="1:14" ht="15.75" x14ac:dyDescent="0.25">
      <c r="A26" s="31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</row>
    <row r="27" spans="1:14" ht="15.75" x14ac:dyDescent="0.25">
      <c r="A27" s="79" t="s">
        <v>27</v>
      </c>
      <c r="B27" s="79"/>
      <c r="C27" s="79"/>
      <c r="D27" s="30"/>
      <c r="E27" s="30"/>
      <c r="F27" s="30"/>
      <c r="G27" s="30"/>
      <c r="H27" s="30"/>
      <c r="I27" s="30"/>
      <c r="J27" s="30"/>
      <c r="K27" s="30"/>
      <c r="L27" s="80" t="s">
        <v>33</v>
      </c>
      <c r="M27" s="80"/>
      <c r="N27" s="8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65"/>
  <sheetViews>
    <sheetView workbookViewId="0">
      <selection activeCell="D48" sqref="D48"/>
    </sheetView>
  </sheetViews>
  <sheetFormatPr defaultRowHeight="15" x14ac:dyDescent="0.25"/>
  <cols>
    <col min="1" max="1" width="4.140625" customWidth="1"/>
    <col min="2" max="2" width="5.7109375" customWidth="1"/>
    <col min="3" max="3" width="52.85546875" customWidth="1"/>
    <col min="4" max="4" width="10.140625" bestFit="1" customWidth="1"/>
    <col min="5" max="5" width="18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39</v>
      </c>
      <c r="D2" s="5"/>
      <c r="E2" s="5"/>
      <c r="F2" s="5"/>
      <c r="G2" s="5"/>
    </row>
    <row r="3" spans="1:7" x14ac:dyDescent="0.25">
      <c r="B3" s="5" t="s">
        <v>41</v>
      </c>
      <c r="C3" s="5"/>
      <c r="D3" s="5"/>
      <c r="E3" s="5"/>
      <c r="F3" s="5"/>
      <c r="G3" s="5"/>
    </row>
    <row r="4" spans="1:7" x14ac:dyDescent="0.25">
      <c r="A4" s="40" t="s">
        <v>42</v>
      </c>
      <c r="B4" s="40" t="s">
        <v>42</v>
      </c>
      <c r="C4" s="40"/>
      <c r="D4" s="40" t="s">
        <v>43</v>
      </c>
      <c r="E4" s="40" t="s">
        <v>44</v>
      </c>
    </row>
    <row r="5" spans="1:7" x14ac:dyDescent="0.25">
      <c r="A5" s="41" t="s">
        <v>45</v>
      </c>
      <c r="B5" s="41" t="s">
        <v>46</v>
      </c>
      <c r="C5" s="41" t="s">
        <v>47</v>
      </c>
      <c r="D5" s="41" t="s">
        <v>48</v>
      </c>
      <c r="E5" s="41" t="s">
        <v>49</v>
      </c>
    </row>
    <row r="6" spans="1:7" x14ac:dyDescent="0.25">
      <c r="A6" s="33"/>
      <c r="B6" s="33"/>
      <c r="C6" s="42"/>
      <c r="D6" s="43"/>
      <c r="E6" s="33"/>
    </row>
    <row r="7" spans="1:7" x14ac:dyDescent="0.25">
      <c r="A7" s="33"/>
      <c r="B7" s="33"/>
      <c r="C7" s="42"/>
      <c r="D7" s="43"/>
      <c r="E7" s="33"/>
    </row>
    <row r="8" spans="1:7" x14ac:dyDescent="0.25">
      <c r="A8" s="33"/>
      <c r="B8" s="33"/>
      <c r="C8" s="42"/>
      <c r="D8" s="43"/>
      <c r="E8" s="33"/>
    </row>
    <row r="9" spans="1:7" x14ac:dyDescent="0.25">
      <c r="A9" s="33"/>
      <c r="B9" s="33"/>
      <c r="C9" s="42"/>
      <c r="D9" s="43"/>
      <c r="E9" s="44"/>
    </row>
    <row r="10" spans="1:7" x14ac:dyDescent="0.25">
      <c r="A10" s="33"/>
      <c r="B10" s="33"/>
      <c r="C10" s="42"/>
      <c r="D10" s="43"/>
      <c r="E10" s="44"/>
    </row>
    <row r="11" spans="1:7" x14ac:dyDescent="0.25">
      <c r="A11" s="33"/>
      <c r="B11" s="33"/>
      <c r="C11" s="42"/>
      <c r="D11" s="43"/>
      <c r="E11" s="33"/>
    </row>
    <row r="12" spans="1:7" x14ac:dyDescent="0.25">
      <c r="A12" s="33"/>
      <c r="B12" s="33"/>
      <c r="C12" s="42"/>
      <c r="D12" s="43"/>
      <c r="E12" s="33"/>
    </row>
    <row r="13" spans="1:7" x14ac:dyDescent="0.25">
      <c r="A13" s="33"/>
      <c r="B13" s="33"/>
      <c r="C13" s="42"/>
      <c r="D13" s="43"/>
      <c r="E13" s="33"/>
    </row>
    <row r="14" spans="1:7" x14ac:dyDescent="0.25">
      <c r="A14" s="33"/>
      <c r="B14" s="33"/>
      <c r="C14" s="42"/>
      <c r="D14" s="43"/>
      <c r="E14" s="44"/>
    </row>
    <row r="15" spans="1:7" x14ac:dyDescent="0.25">
      <c r="A15" s="33"/>
      <c r="B15" s="33"/>
      <c r="C15" s="42"/>
      <c r="D15" s="43"/>
      <c r="E15" s="33"/>
    </row>
    <row r="16" spans="1:7" x14ac:dyDescent="0.25">
      <c r="A16" s="33"/>
      <c r="B16" s="33"/>
      <c r="C16" s="42"/>
      <c r="D16" s="43"/>
      <c r="E16" s="33"/>
    </row>
    <row r="17" spans="1:5" x14ac:dyDescent="0.25">
      <c r="A17" s="33"/>
      <c r="B17" s="33"/>
      <c r="C17" s="42"/>
      <c r="D17" s="43"/>
      <c r="E17" s="33"/>
    </row>
    <row r="18" spans="1:5" x14ac:dyDescent="0.25">
      <c r="A18" s="33"/>
      <c r="B18" s="33"/>
      <c r="C18" s="42"/>
      <c r="D18" s="43"/>
      <c r="E18" s="33"/>
    </row>
    <row r="19" spans="1:5" x14ac:dyDescent="0.25">
      <c r="A19" s="33"/>
      <c r="B19" s="33"/>
      <c r="C19" s="42"/>
      <c r="D19" s="43"/>
      <c r="E19" s="33"/>
    </row>
    <row r="20" spans="1:5" x14ac:dyDescent="0.25">
      <c r="A20" s="33"/>
      <c r="B20" s="33"/>
      <c r="C20" s="42"/>
      <c r="D20" s="43"/>
      <c r="E20" s="33"/>
    </row>
    <row r="21" spans="1:5" x14ac:dyDescent="0.25">
      <c r="A21" s="33"/>
      <c r="B21" s="33"/>
      <c r="C21" s="42"/>
      <c r="D21" s="43"/>
      <c r="E21" s="33"/>
    </row>
    <row r="22" spans="1:5" x14ac:dyDescent="0.25">
      <c r="A22" s="33"/>
      <c r="B22" s="33"/>
      <c r="C22" s="42"/>
      <c r="D22" s="43"/>
      <c r="E22" s="33"/>
    </row>
    <row r="23" spans="1:5" x14ac:dyDescent="0.25">
      <c r="A23" s="33"/>
      <c r="B23" s="33"/>
      <c r="C23" s="42"/>
      <c r="D23" s="43"/>
      <c r="E23" s="33"/>
    </row>
    <row r="24" spans="1:5" x14ac:dyDescent="0.25">
      <c r="A24" s="33"/>
      <c r="B24" s="33"/>
      <c r="C24" s="42"/>
      <c r="D24" s="43"/>
      <c r="E24" s="33"/>
    </row>
    <row r="25" spans="1:5" x14ac:dyDescent="0.25">
      <c r="A25" s="33"/>
      <c r="B25" s="33"/>
      <c r="C25" s="42"/>
      <c r="D25" s="43"/>
      <c r="E25" s="44"/>
    </row>
    <row r="26" spans="1:5" x14ac:dyDescent="0.25">
      <c r="A26" s="33"/>
      <c r="B26" s="33"/>
      <c r="C26" s="42"/>
      <c r="D26" s="43"/>
      <c r="E26" s="33"/>
    </row>
    <row r="27" spans="1:5" x14ac:dyDescent="0.25">
      <c r="A27" s="33"/>
      <c r="B27" s="33"/>
      <c r="C27" s="42"/>
      <c r="D27" s="43"/>
      <c r="E27" s="33"/>
    </row>
    <row r="28" spans="1:5" x14ac:dyDescent="0.25">
      <c r="A28" s="33"/>
      <c r="B28" s="33"/>
      <c r="C28" s="35"/>
      <c r="D28" s="43"/>
      <c r="E28" s="33"/>
    </row>
    <row r="29" spans="1:5" x14ac:dyDescent="0.25">
      <c r="A29" s="33"/>
      <c r="B29" s="33"/>
      <c r="C29" s="42"/>
      <c r="D29" s="43"/>
      <c r="E29" s="33"/>
    </row>
    <row r="30" spans="1:5" x14ac:dyDescent="0.25">
      <c r="A30" s="33"/>
      <c r="B30" s="33"/>
      <c r="C30" s="42"/>
      <c r="D30" s="43"/>
      <c r="E30" s="33"/>
    </row>
    <row r="31" spans="1:5" x14ac:dyDescent="0.25">
      <c r="A31" s="33"/>
      <c r="B31" s="33"/>
      <c r="C31" s="42"/>
      <c r="D31" s="43"/>
      <c r="E31" s="33"/>
    </row>
    <row r="32" spans="1:5" x14ac:dyDescent="0.25">
      <c r="A32" s="33"/>
      <c r="B32" s="33"/>
      <c r="C32" s="42"/>
      <c r="D32" s="43"/>
      <c r="E32" s="33"/>
    </row>
    <row r="33" spans="1:5" x14ac:dyDescent="0.25">
      <c r="A33" s="33"/>
      <c r="B33" s="33"/>
      <c r="C33" s="42"/>
      <c r="D33" s="43"/>
      <c r="E33" s="33"/>
    </row>
    <row r="34" spans="1:5" x14ac:dyDescent="0.25">
      <c r="A34" s="33"/>
      <c r="B34" s="33"/>
      <c r="C34" s="42"/>
      <c r="D34" s="43"/>
      <c r="E34" s="33"/>
    </row>
    <row r="35" spans="1:5" x14ac:dyDescent="0.25">
      <c r="A35" s="33"/>
      <c r="B35" s="33"/>
      <c r="C35" s="42"/>
      <c r="D35" s="43"/>
      <c r="E35" s="33"/>
    </row>
    <row r="36" spans="1:5" x14ac:dyDescent="0.25">
      <c r="A36" s="33"/>
      <c r="B36" s="33"/>
      <c r="C36" s="42"/>
      <c r="D36" s="43"/>
      <c r="E36" s="33"/>
    </row>
    <row r="37" spans="1:5" x14ac:dyDescent="0.25">
      <c r="A37" s="33"/>
      <c r="B37" s="33"/>
      <c r="C37" s="42"/>
      <c r="D37" s="43"/>
      <c r="E37" s="33"/>
    </row>
    <row r="38" spans="1:5" x14ac:dyDescent="0.25">
      <c r="A38" s="33"/>
      <c r="B38" s="33"/>
      <c r="C38" s="42"/>
      <c r="D38" s="43"/>
      <c r="E38" s="33"/>
    </row>
    <row r="39" spans="1:5" x14ac:dyDescent="0.25">
      <c r="A39" s="33"/>
      <c r="B39" s="33"/>
      <c r="C39" s="42"/>
      <c r="D39" s="43"/>
      <c r="E39" s="33"/>
    </row>
    <row r="40" spans="1:5" ht="15.75" customHeight="1" x14ac:dyDescent="0.25">
      <c r="A40" s="33"/>
      <c r="B40" s="33"/>
      <c r="C40" s="42"/>
      <c r="D40" s="43"/>
      <c r="E40" s="33"/>
    </row>
    <row r="41" spans="1:5" x14ac:dyDescent="0.25">
      <c r="A41" s="33"/>
      <c r="B41" s="33"/>
      <c r="C41" s="42"/>
      <c r="D41" s="43"/>
      <c r="E41" s="33"/>
    </row>
    <row r="42" spans="1:5" x14ac:dyDescent="0.25">
      <c r="A42" s="33"/>
      <c r="B42" s="33"/>
      <c r="C42" s="42"/>
      <c r="D42" s="43"/>
      <c r="E42" s="44"/>
    </row>
    <row r="43" spans="1:5" x14ac:dyDescent="0.25">
      <c r="A43" s="33"/>
      <c r="B43" s="33"/>
      <c r="C43" s="42"/>
      <c r="D43" s="43"/>
      <c r="E43" s="33"/>
    </row>
    <row r="44" spans="1:5" x14ac:dyDescent="0.25">
      <c r="A44" s="33"/>
      <c r="B44" s="33"/>
      <c r="C44" s="42"/>
      <c r="D44" s="43"/>
      <c r="E44" s="33"/>
    </row>
    <row r="45" spans="1:5" x14ac:dyDescent="0.25">
      <c r="A45" s="33"/>
      <c r="B45" s="33"/>
      <c r="C45" s="42"/>
      <c r="D45" s="43"/>
      <c r="E45" s="33"/>
    </row>
    <row r="46" spans="1:5" x14ac:dyDescent="0.25">
      <c r="A46" s="33"/>
      <c r="B46" s="33"/>
      <c r="C46" s="42"/>
      <c r="D46" s="43"/>
      <c r="E46" s="33"/>
    </row>
    <row r="47" spans="1:5" x14ac:dyDescent="0.25">
      <c r="A47" s="33"/>
      <c r="B47" s="33"/>
      <c r="C47" s="42"/>
      <c r="D47" s="43"/>
      <c r="E47" s="33"/>
    </row>
    <row r="48" spans="1:5" x14ac:dyDescent="0.25">
      <c r="A48" s="33"/>
      <c r="B48" s="33"/>
      <c r="C48" s="42"/>
      <c r="D48" s="43"/>
      <c r="E48" s="33"/>
    </row>
    <row r="49" spans="1:5" x14ac:dyDescent="0.25">
      <c r="A49" s="33"/>
      <c r="B49" s="33"/>
      <c r="C49" s="42"/>
      <c r="D49" s="43"/>
      <c r="E49" s="33"/>
    </row>
    <row r="50" spans="1:5" x14ac:dyDescent="0.25">
      <c r="A50" s="33"/>
      <c r="B50" s="33"/>
      <c r="C50" s="42"/>
      <c r="D50" s="43"/>
      <c r="E50" s="33"/>
    </row>
    <row r="51" spans="1:5" x14ac:dyDescent="0.25">
      <c r="A51" s="33"/>
      <c r="B51" s="33"/>
      <c r="C51" s="42"/>
      <c r="D51" s="43"/>
      <c r="E51" s="33"/>
    </row>
    <row r="52" spans="1:5" x14ac:dyDescent="0.25">
      <c r="A52" s="33"/>
      <c r="B52" s="33"/>
      <c r="C52" s="42"/>
      <c r="D52" s="43"/>
      <c r="E52" s="33"/>
    </row>
    <row r="53" spans="1:5" x14ac:dyDescent="0.25">
      <c r="A53" s="33"/>
      <c r="B53" s="33"/>
      <c r="C53" s="42"/>
      <c r="D53" s="47"/>
      <c r="E53" s="33"/>
    </row>
    <row r="54" spans="1:5" x14ac:dyDescent="0.25">
      <c r="A54" s="33"/>
      <c r="B54" s="33"/>
      <c r="C54" s="42"/>
      <c r="D54" s="13"/>
      <c r="E54" s="33"/>
    </row>
    <row r="55" spans="1:5" x14ac:dyDescent="0.25">
      <c r="A55" s="33"/>
      <c r="B55" s="33"/>
      <c r="C55" s="42"/>
      <c r="D55" s="13"/>
      <c r="E55" s="33"/>
    </row>
    <row r="56" spans="1:5" x14ac:dyDescent="0.25">
      <c r="A56" s="33"/>
      <c r="B56" s="33"/>
      <c r="C56" s="42"/>
      <c r="D56" s="13"/>
      <c r="E56" s="33"/>
    </row>
    <row r="57" spans="1:5" x14ac:dyDescent="0.25">
      <c r="A57" s="33"/>
      <c r="B57" s="33"/>
      <c r="C57" s="42"/>
      <c r="D57" s="13"/>
      <c r="E57" s="33"/>
    </row>
    <row r="58" spans="1:5" x14ac:dyDescent="0.25">
      <c r="A58" s="33"/>
      <c r="B58" s="33"/>
      <c r="C58" s="42"/>
      <c r="D58" s="13"/>
      <c r="E58" s="33"/>
    </row>
    <row r="59" spans="1:5" x14ac:dyDescent="0.25">
      <c r="A59" s="33"/>
      <c r="B59" s="33"/>
      <c r="C59" s="42"/>
      <c r="D59" s="13"/>
      <c r="E59" s="33"/>
    </row>
    <row r="60" spans="1:5" x14ac:dyDescent="0.25">
      <c r="A60" s="33"/>
      <c r="B60" s="33"/>
      <c r="C60" s="42"/>
      <c r="D60" s="13"/>
      <c r="E60" s="33"/>
    </row>
    <row r="61" spans="1:5" x14ac:dyDescent="0.25">
      <c r="A61" s="33"/>
      <c r="B61" s="33"/>
      <c r="C61" s="42"/>
      <c r="D61" s="13"/>
      <c r="E61" s="33"/>
    </row>
    <row r="62" spans="1:5" x14ac:dyDescent="0.25">
      <c r="A62" s="33"/>
      <c r="B62" s="33"/>
      <c r="C62" s="42"/>
      <c r="D62" s="13"/>
      <c r="E62" s="33"/>
    </row>
    <row r="63" spans="1:5" x14ac:dyDescent="0.25">
      <c r="A63" s="33"/>
      <c r="B63" s="33"/>
      <c r="C63" s="13"/>
      <c r="D63" s="13"/>
      <c r="E63" s="33"/>
    </row>
    <row r="64" spans="1:5" x14ac:dyDescent="0.25">
      <c r="A64" s="33"/>
      <c r="B64" s="33"/>
      <c r="C64" s="13"/>
      <c r="D64" s="13"/>
      <c r="E64" s="33"/>
    </row>
    <row r="65" spans="1:5" x14ac:dyDescent="0.25">
      <c r="A65" s="33"/>
      <c r="B65" s="33"/>
      <c r="C65" s="13"/>
      <c r="D65" s="13"/>
      <c r="E65" s="33"/>
    </row>
  </sheetData>
  <pageMargins left="0.70866141732283472" right="0.39370078740157483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1"/>
  <sheetViews>
    <sheetView workbookViewId="0">
      <selection activeCell="D12" sqref="D12"/>
    </sheetView>
  </sheetViews>
  <sheetFormatPr defaultRowHeight="15" x14ac:dyDescent="0.25"/>
  <cols>
    <col min="1" max="1" width="5.140625" customWidth="1"/>
    <col min="2" max="2" width="56.140625" customWidth="1"/>
    <col min="3" max="4" width="9.7109375" customWidth="1"/>
  </cols>
  <sheetData>
    <row r="1" spans="1:4" ht="15.75" x14ac:dyDescent="0.25">
      <c r="A1" s="1"/>
      <c r="B1" s="76" t="s">
        <v>65</v>
      </c>
      <c r="C1" s="76"/>
      <c r="D1" s="76"/>
    </row>
    <row r="2" spans="1:4" ht="15.75" x14ac:dyDescent="0.25">
      <c r="A2" s="1"/>
      <c r="B2" s="77" t="s">
        <v>39</v>
      </c>
      <c r="C2" s="77"/>
      <c r="D2" s="77"/>
    </row>
    <row r="3" spans="1:4" ht="15.75" x14ac:dyDescent="0.25">
      <c r="A3" s="1"/>
      <c r="B3" s="76" t="s">
        <v>50</v>
      </c>
      <c r="C3" s="76"/>
      <c r="D3" s="76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ht="15.75" x14ac:dyDescent="0.25">
      <c r="A5" s="7"/>
      <c r="B5" s="71" t="s">
        <v>7</v>
      </c>
      <c r="C5" s="9"/>
      <c r="D5" s="7"/>
    </row>
    <row r="6" spans="1:4" ht="15.75" x14ac:dyDescent="0.25">
      <c r="A6" s="7">
        <v>1</v>
      </c>
      <c r="B6" s="72" t="s">
        <v>89</v>
      </c>
      <c r="C6" s="11">
        <v>1580</v>
      </c>
      <c r="D6" s="7">
        <f>C6</f>
        <v>1580</v>
      </c>
    </row>
    <row r="7" spans="1:4" x14ac:dyDescent="0.25">
      <c r="A7" s="11"/>
      <c r="B7" s="3" t="s">
        <v>8</v>
      </c>
      <c r="C7" s="3"/>
      <c r="D7" s="70"/>
    </row>
    <row r="8" spans="1:4" x14ac:dyDescent="0.25">
      <c r="A8" s="13">
        <v>1</v>
      </c>
      <c r="B8" t="s">
        <v>94</v>
      </c>
      <c r="C8" s="16">
        <v>2243.1999999999998</v>
      </c>
      <c r="D8" s="45">
        <f>C8+D6</f>
        <v>3823.2</v>
      </c>
    </row>
    <row r="9" spans="1:4" x14ac:dyDescent="0.25">
      <c r="A9" s="33"/>
      <c r="B9" s="34" t="s">
        <v>9</v>
      </c>
      <c r="C9" s="13"/>
      <c r="D9" s="12"/>
    </row>
    <row r="10" spans="1:4" x14ac:dyDescent="0.25">
      <c r="A10" s="14">
        <v>1</v>
      </c>
      <c r="B10" s="55" t="s">
        <v>98</v>
      </c>
      <c r="C10" s="15">
        <v>4475</v>
      </c>
      <c r="D10" s="46">
        <f>C10+D8</f>
        <v>8298.2000000000007</v>
      </c>
    </row>
    <row r="11" spans="1:4" x14ac:dyDescent="0.25">
      <c r="A11" s="13"/>
      <c r="B11" s="3" t="s">
        <v>12</v>
      </c>
      <c r="C11" s="12"/>
      <c r="D11" s="68"/>
    </row>
    <row r="12" spans="1:4" x14ac:dyDescent="0.25">
      <c r="A12" s="13">
        <v>1</v>
      </c>
      <c r="B12" s="11" t="s">
        <v>98</v>
      </c>
      <c r="C12" s="13">
        <v>2934.5</v>
      </c>
      <c r="D12" s="12">
        <f>C12+D10</f>
        <v>11232.7</v>
      </c>
    </row>
    <row r="13" spans="1:4" x14ac:dyDescent="0.25">
      <c r="A13" s="13"/>
      <c r="B13" s="13"/>
      <c r="C13" s="13"/>
      <c r="D13" s="12"/>
    </row>
    <row r="14" spans="1:4" x14ac:dyDescent="0.25">
      <c r="A14" s="13"/>
      <c r="B14" s="13"/>
      <c r="C14" s="13"/>
      <c r="D14" s="12"/>
    </row>
    <row r="15" spans="1:4" x14ac:dyDescent="0.25">
      <c r="A15" s="13"/>
      <c r="B15" s="13"/>
      <c r="C15" s="13"/>
      <c r="D15" s="12"/>
    </row>
    <row r="16" spans="1:4" x14ac:dyDescent="0.25">
      <c r="A16" s="13"/>
      <c r="B16" s="53"/>
      <c r="C16" s="12"/>
      <c r="D16" s="68"/>
    </row>
    <row r="17" spans="1:4" x14ac:dyDescent="0.25">
      <c r="A17" s="13"/>
      <c r="B17" s="12"/>
      <c r="C17" s="13"/>
      <c r="D17" s="13"/>
    </row>
    <row r="18" spans="1:4" x14ac:dyDescent="0.25">
      <c r="A18" s="13"/>
      <c r="B18" s="13"/>
      <c r="C18" s="12"/>
      <c r="D18" s="68"/>
    </row>
    <row r="19" spans="1:4" x14ac:dyDescent="0.25">
      <c r="A19" s="13"/>
      <c r="B19" s="12"/>
      <c r="C19" s="12"/>
      <c r="D19" s="13"/>
    </row>
    <row r="20" spans="1:4" x14ac:dyDescent="0.25">
      <c r="A20" s="13"/>
      <c r="B20" s="3"/>
      <c r="C20" s="13"/>
      <c r="D20" s="12"/>
    </row>
    <row r="21" spans="1:4" x14ac:dyDescent="0.25">
      <c r="A21" s="13"/>
      <c r="B21" s="11"/>
      <c r="C21" s="13"/>
      <c r="D21" s="13"/>
    </row>
    <row r="22" spans="1:4" x14ac:dyDescent="0.25">
      <c r="A22" s="13"/>
      <c r="B22" s="12"/>
      <c r="C22" s="12"/>
      <c r="D22" s="12"/>
    </row>
    <row r="23" spans="1:4" x14ac:dyDescent="0.25">
      <c r="A23" s="13"/>
      <c r="B23" s="1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2"/>
    </row>
    <row r="26" spans="1:4" x14ac:dyDescent="0.25">
      <c r="A26" s="13"/>
      <c r="B26" s="12"/>
      <c r="C26" s="12"/>
      <c r="D26" s="12"/>
    </row>
    <row r="27" spans="1:4" x14ac:dyDescent="0.25">
      <c r="A27" s="13"/>
      <c r="B27" s="13"/>
      <c r="C27" s="13"/>
      <c r="D27" s="12"/>
    </row>
    <row r="28" spans="1:4" x14ac:dyDescent="0.25">
      <c r="A28" s="13"/>
      <c r="B28" s="12"/>
      <c r="C28" s="12"/>
      <c r="D28" s="12"/>
    </row>
    <row r="29" spans="1:4" x14ac:dyDescent="0.25">
      <c r="A29" s="13"/>
      <c r="B29" s="12"/>
      <c r="C29" s="13"/>
      <c r="D29" s="13"/>
    </row>
    <row r="30" spans="1:4" x14ac:dyDescent="0.25">
      <c r="A30" s="13"/>
      <c r="B30" s="13"/>
      <c r="C30" s="13"/>
      <c r="D30" s="13"/>
    </row>
    <row r="31" spans="1:4" x14ac:dyDescent="0.25">
      <c r="A31" s="13"/>
      <c r="B31" s="12"/>
      <c r="C31" s="12"/>
      <c r="D31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  <vt:lpstr>работы ТР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2023-01-31T02:50:49Z</cp:lastPrinted>
  <dcterms:created xsi:type="dcterms:W3CDTF">2011-07-25T05:21:17Z</dcterms:created>
  <dcterms:modified xsi:type="dcterms:W3CDTF">2024-01-16T09:13:16Z</dcterms:modified>
</cp:coreProperties>
</file>