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D11D8A07-02CE-48CB-90D6-67E5608D5DDA}" xr6:coauthVersionLast="47" xr6:coauthVersionMax="47" xr10:uidLastSave="{00000000-0000-0000-0000-000000000000}"/>
  <bookViews>
    <workbookView xWindow="-120" yWindow="-120" windowWidth="25440" windowHeight="1539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  <c r="D42" i="2"/>
  <c r="D66" i="1"/>
  <c r="C66" i="1"/>
  <c r="D8" i="4"/>
  <c r="C8" i="4"/>
  <c r="D62" i="1"/>
  <c r="C62" i="1"/>
  <c r="D6" i="7"/>
  <c r="D6" i="3"/>
  <c r="C38" i="2"/>
  <c r="C57" i="1"/>
  <c r="D57" i="1" s="1"/>
  <c r="D10" i="9"/>
  <c r="C34" i="2"/>
  <c r="D53" i="1"/>
  <c r="C53" i="1"/>
  <c r="C30" i="2"/>
  <c r="D49" i="1"/>
  <c r="C49" i="1"/>
  <c r="D8" i="6" l="1"/>
  <c r="D42" i="1"/>
  <c r="C42" i="1"/>
  <c r="D8" i="9"/>
  <c r="D37" i="1"/>
  <c r="C37" i="1"/>
  <c r="D6" i="9"/>
  <c r="D30" i="1"/>
  <c r="C30" i="1"/>
  <c r="E12" i="5"/>
  <c r="C20" i="2"/>
  <c r="C24" i="1"/>
  <c r="D7" i="5" l="1"/>
  <c r="C16" i="2"/>
  <c r="C18" i="1"/>
  <c r="C12" i="2"/>
  <c r="C12" i="1"/>
  <c r="D12" i="1" s="1"/>
  <c r="D18" i="1" s="1"/>
  <c r="D24" i="1" s="1"/>
  <c r="B7" i="5"/>
  <c r="C8" i="2"/>
  <c r="D8" i="2" s="1"/>
  <c r="D12" i="2" l="1"/>
  <c r="D16" i="2" s="1"/>
  <c r="D20" i="2" s="1"/>
  <c r="D22" i="2" s="1"/>
  <c r="D24" i="2" s="1"/>
  <c r="D26" i="2" s="1"/>
  <c r="D30" i="2" s="1"/>
  <c r="D34" i="2" s="1"/>
  <c r="D38" i="2" s="1"/>
  <c r="D40" i="2" s="1"/>
  <c r="D6" i="6"/>
  <c r="C8" i="1" l="1"/>
  <c r="M4" i="5" l="1"/>
  <c r="L4" i="5"/>
  <c r="K4" i="5"/>
  <c r="J4" i="5"/>
  <c r="I4" i="5"/>
  <c r="H4" i="5"/>
  <c r="G4" i="5"/>
  <c r="F4" i="5"/>
  <c r="E4" i="5"/>
  <c r="D4" i="5"/>
  <c r="C4" i="5"/>
  <c r="B4" i="5"/>
  <c r="C19" i="5"/>
  <c r="D19" i="5"/>
  <c r="E19" i="5"/>
  <c r="F19" i="5"/>
  <c r="G19" i="5"/>
  <c r="H19" i="5"/>
  <c r="I19" i="5"/>
  <c r="J19" i="5"/>
  <c r="K19" i="5"/>
  <c r="L19" i="5"/>
  <c r="M19" i="5"/>
  <c r="D8" i="5"/>
  <c r="N22" i="5"/>
  <c r="N21" i="5"/>
  <c r="N20" i="5"/>
  <c r="B19" i="5"/>
  <c r="N18" i="5"/>
  <c r="N17" i="5"/>
  <c r="I14" i="5"/>
  <c r="N7" i="5"/>
  <c r="N12" i="5"/>
  <c r="N11" i="5"/>
  <c r="M8" i="5"/>
  <c r="L8" i="5"/>
  <c r="K8" i="5"/>
  <c r="J8" i="5"/>
  <c r="I8" i="5"/>
  <c r="H8" i="5"/>
  <c r="G8" i="5"/>
  <c r="F8" i="5"/>
  <c r="E8" i="5"/>
  <c r="C8" i="5"/>
  <c r="B8" i="5"/>
  <c r="M14" i="5"/>
  <c r="L14" i="5"/>
  <c r="K14" i="5"/>
  <c r="J14" i="5"/>
  <c r="H14" i="5"/>
  <c r="G14" i="5"/>
  <c r="F14" i="5"/>
  <c r="E14" i="5"/>
  <c r="D14" i="5"/>
  <c r="C14" i="5"/>
  <c r="B14" i="5"/>
  <c r="I24" i="5" l="1"/>
  <c r="G24" i="5"/>
  <c r="H24" i="5"/>
  <c r="B24" i="5"/>
  <c r="J24" i="5"/>
  <c r="K24" i="5"/>
  <c r="M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<sst xmlns="http://schemas.openxmlformats.org/spreadsheetml/2006/main" count="227" uniqueCount="108">
  <si>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</si>
  <si>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</si>
  <si>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</si>
  <si>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</si>
  <si>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</si>
  <si>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</si>
  <si>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</si>
  <si>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</si>
  <si>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</si>
  <si>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</si>
  <si>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</si>
  <si>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</si>
  <si>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</si>
  <si>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</si>
  <si>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</si>
  <si>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</si>
  <si>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</si>
  <si>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</si>
  <si>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</si>
  <si>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</si>
  <si>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</si>
  <si>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</si>
  <si>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</si>
  <si>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</si>
  <si>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</si>
  <si>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</si>
  <si>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</si>
  <si>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</si>
  <si>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</si>
  <si>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</si>
  <si>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</si>
  <si>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</si>
  <si>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</si>
  <si>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</si>
  <si>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</si>
  <si>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</si>
  <si>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</si>
  <si>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</si>
  <si>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</si>
  <si>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</si>
  <si>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</si>
  <si>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</si>
  <si>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</si>
  <si>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</si>
  <si>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</si>
  <si>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</si>
  <si>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</si>
  <si>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</si>
  <si>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</si>
  <si>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Сосновая,12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</si>
  <si>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</si>
  <si>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</si>
  <si>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</si>
  <si>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</si>
  <si>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</si>
  <si>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</si>
  <si>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</si>
  <si>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</si>
  <si>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</si>
  <si>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"Крокус"</t>
  </si>
  <si>
    <t>Техническое обслуживание системы видеонаблюдения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</si>
  <si>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</si>
  <si>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</si>
  <si>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</si>
  <si>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</si>
  <si>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Установка проушин для навесного замка выхода на крышу</t>
  </si>
  <si>
    <t>Закрепление светильника. Подъезд №1</t>
  </si>
  <si>
    <t>Лицевой счёт 2023г</t>
  </si>
  <si>
    <t>Итого за февраль</t>
  </si>
  <si>
    <t>Очистка подъездных козырьков 2 шт</t>
  </si>
  <si>
    <t>Замена трубы в теплоузле на отоплении в подвале</t>
  </si>
  <si>
    <t>Отключение подъездного отопления</t>
  </si>
  <si>
    <t>Итого за март</t>
  </si>
  <si>
    <t>Выдана два комплекта навесных замка председателю совета дома</t>
  </si>
  <si>
    <t>Утепление канализационной трубы на чердаке Квартира №35</t>
  </si>
  <si>
    <t>Монтаж кранов на теплообменнике в ТУ</t>
  </si>
  <si>
    <t>Итого за апрель</t>
  </si>
  <si>
    <t>Установка навесных замков на решетки в подъездах подвал и крыша</t>
  </si>
  <si>
    <t>Отключение  отопления</t>
  </si>
  <si>
    <t>Устранение течи на полотенцесушителе Квартира №1</t>
  </si>
  <si>
    <t>Итого за май</t>
  </si>
  <si>
    <t>Выдана жителям водоимульсия для покраски</t>
  </si>
  <si>
    <t>Демонтаж приборов учета в подвале на поверку</t>
  </si>
  <si>
    <t>Поверка приборов учета</t>
  </si>
  <si>
    <t>Установка приборов учета после поверки</t>
  </si>
  <si>
    <t>Итого за июнь</t>
  </si>
  <si>
    <t>Скос травы на придомовой территории</t>
  </si>
  <si>
    <t>Промывка и опрессовка системы теплоснабжения</t>
  </si>
  <si>
    <t>Итого за июль</t>
  </si>
  <si>
    <t>Ревизия ВРУ</t>
  </si>
  <si>
    <t>Замена водосчетчика ХВС в подвале</t>
  </si>
  <si>
    <t>Замена двух манжетов на стояке ГВС Квартира №39</t>
  </si>
  <si>
    <t>Замена канализационного стояка в туалете Квартира №60</t>
  </si>
  <si>
    <t>Итого за август</t>
  </si>
  <si>
    <t>Ремонт мякой кровли и примыкания вентиляции Квартира №34</t>
  </si>
  <si>
    <t>Итого за сентябрь</t>
  </si>
  <si>
    <t>Открытие и закрытие окон для мытья</t>
  </si>
  <si>
    <t>Итого за октябрь</t>
  </si>
  <si>
    <t>Приобретение дубликатов ключей на двери в подвал №1,2</t>
  </si>
  <si>
    <t>Замена трансформаторов тока 6 штук в ВРУ№1</t>
  </si>
  <si>
    <t>Работы по утеплению фасада Квартира №68 (Головчанский)</t>
  </si>
  <si>
    <t>Демонтаж батареи в тамбуре, установка перемычки Подъезд №2,3</t>
  </si>
  <si>
    <t>Итого за ноябрь</t>
  </si>
  <si>
    <t>Замена насоса ГВС в теплоузле в подвале</t>
  </si>
  <si>
    <t xml:space="preserve">Текущий ремонт </t>
  </si>
  <si>
    <t>Установка дополнительных пластин на теплообменник Подъезд №1</t>
  </si>
  <si>
    <t>Итого за декабрь</t>
  </si>
  <si>
    <t>Замена лампочек в подвалах Подъезд 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</si>
</sst>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1" fillId="0" borderId="9" xfId="0" applyFont="1" applyBorder="1"/>
    <xf numFmtId="0" fontId="0" fillId="0" borderId="8" xfId="0" applyBorder="1"/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vertical="top" wrapText="1"/>
    </xf>
    <xf numFmtId="0" fontId="9" fillId="0" borderId="1" xfId="0" applyFont="1" applyBorder="1"/>
    <xf numFmtId="0" fontId="12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10" fillId="0" borderId="1" xfId="0" applyNumberFormat="1" applyFont="1" applyBorder="1"/>
    <xf numFmtId="0" fontId="10" fillId="0" borderId="0" xfId="0" applyFont="1"/>
    <xf numFmtId="0" fontId="10" fillId="0" borderId="3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opLeftCell="A55" workbookViewId="0">
      <selection activeCell="D66" sqref="D6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6" t="s">
        <v>64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2" t="s">
        <v>49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6" t="s">
        <v>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30" x14ac:dyDescent="0.25">
      <c r="A6" s="53">
        <v>1</v>
      </c>
      <c r="B6" s="53" t="s">
        <v>57</v>
      </c>
      <c r="C6" s="53">
        <v>1223.92</v>
      </c>
      <c r="D6" s="52"/>
      <c r="E6" s="1"/>
      <c r="F6" s="1"/>
    </row>
    <row r="7" spans="1:8" ht="60" x14ac:dyDescent="0.25">
      <c r="A7" s="53">
        <v>2</v>
      </c>
      <c r="B7" s="53" t="s">
        <v>61</v>
      </c>
      <c r="C7" s="53">
        <v>935</v>
      </c>
      <c r="D7" s="52"/>
      <c r="E7" s="1"/>
      <c r="F7" s="1"/>
    </row>
    <row r="8" spans="1:8" x14ac:dyDescent="0.25">
      <c r="A8" s="53"/>
      <c r="B8" s="52" t="s">
        <v>62</v>
      </c>
      <c r="C8" s="52">
        <f>SUM(C6:C7)</f>
        <v>2158.92</v>
      </c>
      <c r="D8" s="52">
        <v>2158.92</v>
      </c>
      <c r="E8" s="1"/>
      <c r="F8" s="1"/>
    </row>
    <row r="9" spans="1:8" x14ac:dyDescent="0.25">
      <c r="A9" s="51"/>
      <c r="B9" s="52" t="s">
        <v>5</v>
      </c>
      <c r="C9" s="51"/>
      <c r="D9" s="51"/>
      <c r="E9" s="1"/>
      <c r="F9" s="1"/>
    </row>
    <row r="10" spans="1:8" ht="30" x14ac:dyDescent="0.25">
      <c r="A10" s="53">
        <v>1</v>
      </c>
      <c r="B10" s="53" t="s">
        <v>57</v>
      </c>
      <c r="C10" s="53">
        <v>1223.92</v>
      </c>
      <c r="D10" s="52"/>
      <c r="E10" s="1"/>
      <c r="F10" s="1"/>
    </row>
    <row r="11" spans="1:8" s="5" customFormat="1" ht="60" x14ac:dyDescent="0.25">
      <c r="A11" s="53">
        <v>2</v>
      </c>
      <c r="B11" s="53" t="s">
        <v>61</v>
      </c>
      <c r="C11" s="53">
        <v>935</v>
      </c>
      <c r="D11" s="52"/>
      <c r="E11" s="4"/>
      <c r="F11" s="4"/>
    </row>
    <row r="12" spans="1:8" s="5" customFormat="1" x14ac:dyDescent="0.25">
      <c r="A12" s="53"/>
      <c r="B12" s="52" t="s">
        <v>68</v>
      </c>
      <c r="C12" s="52">
        <f>SUM(C10:C11)</f>
        <v>2158.92</v>
      </c>
      <c r="D12" s="52">
        <f>C12+D8</f>
        <v>4317.84</v>
      </c>
      <c r="E12" s="4"/>
      <c r="F12" s="4"/>
    </row>
    <row r="13" spans="1:8" x14ac:dyDescent="0.25">
      <c r="A13" s="51"/>
      <c r="B13" s="52" t="s">
        <v>3</v>
      </c>
      <c r="C13" s="51"/>
      <c r="D13" s="51"/>
      <c r="E13" s="1"/>
      <c r="F13" s="1"/>
    </row>
    <row r="14" spans="1:8" ht="30" x14ac:dyDescent="0.25">
      <c r="A14" s="53">
        <v>1</v>
      </c>
      <c r="B14" s="53" t="s">
        <v>57</v>
      </c>
      <c r="C14" s="53">
        <v>1223.92</v>
      </c>
      <c r="D14" s="52"/>
      <c r="E14" s="1"/>
      <c r="F14" s="1"/>
    </row>
    <row r="15" spans="1:8" ht="60" x14ac:dyDescent="0.25">
      <c r="A15" s="53">
        <v>2</v>
      </c>
      <c r="B15" s="53" t="s">
        <v>61</v>
      </c>
      <c r="C15" s="53">
        <v>935</v>
      </c>
      <c r="D15" s="52"/>
      <c r="E15" s="1"/>
      <c r="F15" s="1"/>
    </row>
    <row r="16" spans="1:8" x14ac:dyDescent="0.25">
      <c r="A16" s="53">
        <v>3</v>
      </c>
      <c r="B16" s="53" t="s">
        <v>70</v>
      </c>
      <c r="C16" s="53">
        <v>1958</v>
      </c>
      <c r="D16" s="52"/>
      <c r="E16" s="1"/>
      <c r="F16" s="1"/>
    </row>
    <row r="17" spans="1:6" x14ac:dyDescent="0.25">
      <c r="A17" s="53">
        <v>4</v>
      </c>
      <c r="B17" s="53" t="s">
        <v>71</v>
      </c>
      <c r="C17" s="53">
        <v>395</v>
      </c>
      <c r="D17" s="52"/>
      <c r="E17" s="1"/>
      <c r="F17" s="1"/>
    </row>
    <row r="18" spans="1:6" x14ac:dyDescent="0.25">
      <c r="A18" s="53"/>
      <c r="B18" s="52" t="s">
        <v>72</v>
      </c>
      <c r="C18" s="52">
        <f>SUM(C14:C17)</f>
        <v>4511.92</v>
      </c>
      <c r="D18" s="52">
        <f>C18+D12</f>
        <v>8829.76</v>
      </c>
      <c r="E18" s="1"/>
      <c r="F18" s="1"/>
    </row>
    <row r="19" spans="1:6" x14ac:dyDescent="0.25">
      <c r="A19" s="51"/>
      <c r="B19" s="52" t="s">
        <v>7</v>
      </c>
      <c r="C19" s="51"/>
      <c r="D19" s="51"/>
      <c r="E19" s="1"/>
      <c r="F19" s="1"/>
    </row>
    <row r="20" spans="1:6" s="5" customFormat="1" ht="30" x14ac:dyDescent="0.25">
      <c r="A20" s="53">
        <v>1</v>
      </c>
      <c r="B20" s="53" t="s">
        <v>57</v>
      </c>
      <c r="C20" s="53">
        <v>1223.92</v>
      </c>
      <c r="D20" s="52"/>
      <c r="E20" s="4"/>
      <c r="F20" s="4"/>
    </row>
    <row r="21" spans="1:6" s="5" customFormat="1" ht="60" x14ac:dyDescent="0.25">
      <c r="A21" s="53">
        <v>2</v>
      </c>
      <c r="B21" s="53" t="s">
        <v>61</v>
      </c>
      <c r="C21" s="53">
        <v>935</v>
      </c>
      <c r="D21" s="52"/>
      <c r="E21" s="4"/>
      <c r="F21" s="4"/>
    </row>
    <row r="22" spans="1:6" ht="30" x14ac:dyDescent="0.25">
      <c r="A22" s="53">
        <v>3</v>
      </c>
      <c r="B22" s="53" t="s">
        <v>74</v>
      </c>
      <c r="C22" s="53">
        <v>4800</v>
      </c>
      <c r="D22" s="52"/>
      <c r="E22" s="1"/>
      <c r="F22" s="1"/>
    </row>
    <row r="23" spans="1:6" x14ac:dyDescent="0.25">
      <c r="A23" s="53">
        <v>4</v>
      </c>
      <c r="B23" s="53" t="s">
        <v>75</v>
      </c>
      <c r="C23" s="53">
        <v>3023.8</v>
      </c>
      <c r="D23" s="52"/>
      <c r="E23" s="1"/>
      <c r="F23" s="1"/>
    </row>
    <row r="24" spans="1:6" x14ac:dyDescent="0.25">
      <c r="A24" s="53"/>
      <c r="B24" s="52" t="s">
        <v>76</v>
      </c>
      <c r="C24" s="52">
        <f>SUM(C20:C23)</f>
        <v>9982.7200000000012</v>
      </c>
      <c r="D24" s="52">
        <f>C24+D18</f>
        <v>18812.480000000003</v>
      </c>
      <c r="E24" s="1"/>
      <c r="F24" s="1"/>
    </row>
    <row r="25" spans="1:6" x14ac:dyDescent="0.25">
      <c r="A25" s="51"/>
      <c r="B25" s="52" t="s">
        <v>8</v>
      </c>
      <c r="C25" s="51"/>
      <c r="D25" s="51"/>
      <c r="E25" s="1"/>
      <c r="F25" s="1"/>
    </row>
    <row r="26" spans="1:6" ht="30" x14ac:dyDescent="0.25">
      <c r="A26" s="53">
        <v>1</v>
      </c>
      <c r="B26" s="53" t="s">
        <v>57</v>
      </c>
      <c r="C26" s="53">
        <v>1223.92</v>
      </c>
      <c r="D26" s="52"/>
      <c r="E26" s="1"/>
      <c r="F26" s="1"/>
    </row>
    <row r="27" spans="1:6" ht="60" x14ac:dyDescent="0.25">
      <c r="A27" s="53">
        <v>2</v>
      </c>
      <c r="B27" s="53" t="s">
        <v>61</v>
      </c>
      <c r="C27" s="53">
        <v>935</v>
      </c>
      <c r="D27" s="52"/>
      <c r="E27" s="1"/>
      <c r="F27" s="1"/>
    </row>
    <row r="28" spans="1:6" s="5" customFormat="1" x14ac:dyDescent="0.25">
      <c r="A28" s="53">
        <v>3</v>
      </c>
      <c r="B28" s="53" t="s">
        <v>78</v>
      </c>
      <c r="C28" s="53">
        <v>395</v>
      </c>
      <c r="D28" s="52"/>
      <c r="E28" s="4"/>
      <c r="F28" s="4"/>
    </row>
    <row r="29" spans="1:6" s="5" customFormat="1" ht="30" x14ac:dyDescent="0.25">
      <c r="A29" s="53">
        <v>4</v>
      </c>
      <c r="B29" s="53" t="s">
        <v>79</v>
      </c>
      <c r="C29" s="53">
        <v>395</v>
      </c>
      <c r="D29" s="52"/>
      <c r="E29" s="4"/>
      <c r="F29" s="4"/>
    </row>
    <row r="30" spans="1:6" x14ac:dyDescent="0.25">
      <c r="A30" s="53"/>
      <c r="B30" s="52" t="s">
        <v>80</v>
      </c>
      <c r="C30" s="52">
        <f>SUM(C26:C29)</f>
        <v>2948.92</v>
      </c>
      <c r="D30" s="52">
        <f>C30+D24</f>
        <v>21761.4</v>
      </c>
      <c r="E30" s="1"/>
      <c r="F30" s="1"/>
    </row>
    <row r="31" spans="1:6" x14ac:dyDescent="0.25">
      <c r="A31" s="51"/>
      <c r="B31" s="52" t="s">
        <v>9</v>
      </c>
      <c r="C31" s="51"/>
      <c r="D31" s="51"/>
      <c r="E31" s="1"/>
      <c r="F31" s="1"/>
    </row>
    <row r="32" spans="1:6" ht="30" x14ac:dyDescent="0.25">
      <c r="A32" s="53">
        <v>1</v>
      </c>
      <c r="B32" s="53" t="s">
        <v>57</v>
      </c>
      <c r="C32" s="53">
        <v>1223.92</v>
      </c>
      <c r="D32" s="52"/>
      <c r="E32" s="1"/>
      <c r="F32" s="1"/>
    </row>
    <row r="33" spans="1:6" ht="60" x14ac:dyDescent="0.25">
      <c r="A33" s="53">
        <v>2</v>
      </c>
      <c r="B33" s="53" t="s">
        <v>61</v>
      </c>
      <c r="C33" s="53">
        <v>935</v>
      </c>
      <c r="D33" s="52"/>
      <c r="E33" s="1"/>
      <c r="F33" s="1"/>
    </row>
    <row r="34" spans="1:6" x14ac:dyDescent="0.25">
      <c r="A34" s="53">
        <v>3</v>
      </c>
      <c r="B34" s="53" t="s">
        <v>82</v>
      </c>
      <c r="C34" s="53">
        <v>816.6</v>
      </c>
      <c r="D34" s="52"/>
      <c r="E34" s="1"/>
      <c r="F34" s="1"/>
    </row>
    <row r="35" spans="1:6" x14ac:dyDescent="0.25">
      <c r="A35" s="53">
        <v>4</v>
      </c>
      <c r="B35" s="53" t="s">
        <v>83</v>
      </c>
      <c r="C35" s="53">
        <v>11500</v>
      </c>
      <c r="D35" s="52"/>
      <c r="E35" s="1"/>
      <c r="F35" s="1"/>
    </row>
    <row r="36" spans="1:6" x14ac:dyDescent="0.25">
      <c r="A36" s="53">
        <v>5</v>
      </c>
      <c r="B36" s="53" t="s">
        <v>84</v>
      </c>
      <c r="C36" s="53">
        <v>580.54999999999995</v>
      </c>
      <c r="D36" s="52"/>
      <c r="E36" s="1"/>
      <c r="F36" s="1"/>
    </row>
    <row r="37" spans="1:6" x14ac:dyDescent="0.25">
      <c r="A37" s="53"/>
      <c r="B37" s="52" t="s">
        <v>85</v>
      </c>
      <c r="C37" s="52">
        <f>SUM(C32:C36)</f>
        <v>15056.07</v>
      </c>
      <c r="D37" s="54">
        <f>C37+D30</f>
        <v>36817.47</v>
      </c>
      <c r="E37" s="1"/>
      <c r="F37" s="1"/>
    </row>
    <row r="38" spans="1:6" x14ac:dyDescent="0.25">
      <c r="A38" s="51"/>
      <c r="B38" s="52" t="s">
        <v>10</v>
      </c>
      <c r="C38" s="51"/>
      <c r="D38" s="51"/>
      <c r="E38" s="1"/>
      <c r="F38" s="1"/>
    </row>
    <row r="39" spans="1:6" ht="30" x14ac:dyDescent="0.25">
      <c r="A39" s="53">
        <v>1</v>
      </c>
      <c r="B39" s="53" t="s">
        <v>57</v>
      </c>
      <c r="C39" s="53">
        <v>1223.92</v>
      </c>
      <c r="D39" s="52"/>
      <c r="E39" s="1"/>
      <c r="F39" s="1"/>
    </row>
    <row r="40" spans="1:6" ht="60" x14ac:dyDescent="0.25">
      <c r="A40" s="53">
        <v>2</v>
      </c>
      <c r="B40" s="53" t="s">
        <v>61</v>
      </c>
      <c r="C40" s="53">
        <v>935</v>
      </c>
      <c r="D40" s="52"/>
      <c r="E40" s="1"/>
      <c r="F40" s="1"/>
    </row>
    <row r="41" spans="1:6" x14ac:dyDescent="0.25">
      <c r="A41" s="53">
        <v>3</v>
      </c>
      <c r="B41" s="64" t="s">
        <v>87</v>
      </c>
      <c r="C41" s="53">
        <v>3851.25</v>
      </c>
      <c r="D41" s="54"/>
      <c r="E41" s="1"/>
      <c r="F41" s="1"/>
    </row>
    <row r="42" spans="1:6" x14ac:dyDescent="0.25">
      <c r="A42" s="53"/>
      <c r="B42" s="52" t="s">
        <v>88</v>
      </c>
      <c r="C42" s="52">
        <f>SUM(C39:C41)</f>
        <v>6010.17</v>
      </c>
      <c r="D42" s="54">
        <f>C42+D37</f>
        <v>42827.64</v>
      </c>
      <c r="E42" s="1"/>
      <c r="F42" s="1"/>
    </row>
    <row r="43" spans="1:6" x14ac:dyDescent="0.25">
      <c r="A43" s="51"/>
      <c r="B43" s="52" t="s">
        <v>11</v>
      </c>
      <c r="C43" s="51"/>
      <c r="D43" s="51"/>
      <c r="E43" s="1"/>
      <c r="F43" s="1"/>
    </row>
    <row r="44" spans="1:6" ht="30" x14ac:dyDescent="0.25">
      <c r="A44" s="53">
        <v>1</v>
      </c>
      <c r="B44" s="53" t="s">
        <v>57</v>
      </c>
      <c r="C44" s="53">
        <v>1223.92</v>
      </c>
      <c r="D44" s="52"/>
      <c r="E44" s="1"/>
      <c r="F44" s="1"/>
    </row>
    <row r="45" spans="1:6" ht="60" x14ac:dyDescent="0.25">
      <c r="A45" s="53">
        <v>2</v>
      </c>
      <c r="B45" s="53" t="s">
        <v>61</v>
      </c>
      <c r="C45" s="53">
        <v>935</v>
      </c>
      <c r="D45" s="52"/>
      <c r="E45" s="1"/>
      <c r="F45" s="1"/>
    </row>
    <row r="46" spans="1:6" x14ac:dyDescent="0.25">
      <c r="A46" s="53">
        <v>3</v>
      </c>
      <c r="B46" s="53" t="s">
        <v>90</v>
      </c>
      <c r="C46" s="53">
        <v>1917.35</v>
      </c>
      <c r="D46" s="52"/>
      <c r="E46" s="1"/>
      <c r="F46" s="1"/>
    </row>
    <row r="47" spans="1:6" ht="30" x14ac:dyDescent="0.25">
      <c r="A47" s="53">
        <v>4</v>
      </c>
      <c r="B47" s="53" t="s">
        <v>91</v>
      </c>
      <c r="C47" s="53">
        <v>673.35</v>
      </c>
      <c r="D47" s="52"/>
      <c r="E47" s="1"/>
      <c r="F47" s="1"/>
    </row>
    <row r="48" spans="1:6" ht="30" x14ac:dyDescent="0.25">
      <c r="A48" s="53">
        <v>5</v>
      </c>
      <c r="B48" s="53" t="s">
        <v>92</v>
      </c>
      <c r="C48" s="53">
        <v>2587.6</v>
      </c>
      <c r="D48" s="52"/>
      <c r="E48" s="1"/>
      <c r="F48" s="1"/>
    </row>
    <row r="49" spans="1:6" x14ac:dyDescent="0.25">
      <c r="A49" s="53"/>
      <c r="B49" s="52" t="s">
        <v>93</v>
      </c>
      <c r="C49" s="52">
        <f>SUM(C44:C48)</f>
        <v>7337.2199999999993</v>
      </c>
      <c r="D49" s="52">
        <f>C49+D42</f>
        <v>50164.86</v>
      </c>
      <c r="E49" s="1"/>
      <c r="F49" s="1"/>
    </row>
    <row r="50" spans="1:6" x14ac:dyDescent="0.25">
      <c r="A50" s="51"/>
      <c r="B50" s="52" t="s">
        <v>12</v>
      </c>
      <c r="C50" s="51"/>
      <c r="D50" s="51"/>
      <c r="E50" s="1"/>
      <c r="F50" s="1"/>
    </row>
    <row r="51" spans="1:6" ht="30" x14ac:dyDescent="0.25">
      <c r="A51" s="53">
        <v>1</v>
      </c>
      <c r="B51" s="53" t="s">
        <v>57</v>
      </c>
      <c r="C51" s="53">
        <v>1223.92</v>
      </c>
      <c r="D51" s="52"/>
      <c r="E51" s="1"/>
      <c r="F51" s="1"/>
    </row>
    <row r="52" spans="1:6" ht="60" x14ac:dyDescent="0.25">
      <c r="A52" s="53">
        <v>2</v>
      </c>
      <c r="B52" s="53" t="s">
        <v>61</v>
      </c>
      <c r="C52" s="53">
        <v>935</v>
      </c>
      <c r="D52" s="52"/>
      <c r="E52" s="1"/>
      <c r="F52" s="1"/>
    </row>
    <row r="53" spans="1:6" x14ac:dyDescent="0.25">
      <c r="A53" s="53"/>
      <c r="B53" s="52" t="s">
        <v>95</v>
      </c>
      <c r="C53" s="52">
        <f>SUM(C51:C52)</f>
        <v>2158.92</v>
      </c>
      <c r="D53" s="52">
        <f>C53+D49</f>
        <v>52323.78</v>
      </c>
      <c r="E53" s="1"/>
      <c r="F53" s="1"/>
    </row>
    <row r="54" spans="1:6" x14ac:dyDescent="0.25">
      <c r="A54" s="51"/>
      <c r="B54" s="52" t="s">
        <v>13</v>
      </c>
      <c r="C54" s="51"/>
      <c r="D54" s="51"/>
      <c r="E54" s="1"/>
      <c r="F54" s="1"/>
    </row>
    <row r="55" spans="1:6" ht="30" x14ac:dyDescent="0.25">
      <c r="A55" s="53">
        <v>1</v>
      </c>
      <c r="B55" s="53" t="s">
        <v>57</v>
      </c>
      <c r="C55" s="53">
        <v>1223.92</v>
      </c>
      <c r="D55" s="52"/>
      <c r="E55" s="1"/>
      <c r="F55" s="1"/>
    </row>
    <row r="56" spans="1:6" ht="60" x14ac:dyDescent="0.25">
      <c r="A56" s="53">
        <v>2</v>
      </c>
      <c r="B56" s="53" t="s">
        <v>61</v>
      </c>
      <c r="C56" s="53">
        <v>935</v>
      </c>
      <c r="D56" s="52"/>
      <c r="E56" s="1"/>
      <c r="F56" s="1"/>
    </row>
    <row r="57" spans="1:6" x14ac:dyDescent="0.25">
      <c r="A57" s="53"/>
      <c r="B57" s="52" t="s">
        <v>97</v>
      </c>
      <c r="C57" s="52">
        <f>SUM(C55:C56)</f>
        <v>2158.92</v>
      </c>
      <c r="D57" s="52">
        <f>C57+D53</f>
        <v>54482.7</v>
      </c>
      <c r="E57" s="1"/>
      <c r="F57" s="1"/>
    </row>
    <row r="58" spans="1:6" x14ac:dyDescent="0.25">
      <c r="A58" s="51"/>
      <c r="B58" s="52" t="s">
        <v>14</v>
      </c>
      <c r="C58" s="51"/>
      <c r="D58" s="51"/>
      <c r="E58" s="1"/>
      <c r="F58" s="1"/>
    </row>
    <row r="59" spans="1:6" ht="30" x14ac:dyDescent="0.25">
      <c r="A59" s="53">
        <v>1</v>
      </c>
      <c r="B59" s="53" t="s">
        <v>57</v>
      </c>
      <c r="C59" s="53">
        <v>1223.92</v>
      </c>
      <c r="D59" s="52"/>
      <c r="E59" s="1"/>
      <c r="F59" s="1"/>
    </row>
    <row r="60" spans="1:6" ht="60" x14ac:dyDescent="0.25">
      <c r="A60" s="53">
        <v>2</v>
      </c>
      <c r="B60" s="53" t="s">
        <v>61</v>
      </c>
      <c r="C60" s="53">
        <v>935</v>
      </c>
      <c r="D60" s="52"/>
      <c r="E60" s="1"/>
      <c r="F60" s="1"/>
    </row>
    <row r="61" spans="1:6" ht="30" x14ac:dyDescent="0.25">
      <c r="A61" s="11">
        <v>3</v>
      </c>
      <c r="B61" s="11" t="s">
        <v>101</v>
      </c>
      <c r="C61" s="11">
        <v>1537.1</v>
      </c>
      <c r="D61" s="3"/>
      <c r="E61" s="1"/>
      <c r="F61" s="1"/>
    </row>
    <row r="62" spans="1:6" x14ac:dyDescent="0.25">
      <c r="A62" s="11"/>
      <c r="B62" s="3" t="s">
        <v>102</v>
      </c>
      <c r="C62" s="3">
        <f>SUM(C59:C61)</f>
        <v>3696.02</v>
      </c>
      <c r="D62" s="3">
        <f>C62+D57</f>
        <v>58178.719999999994</v>
      </c>
      <c r="E62" s="1"/>
      <c r="F62" s="1"/>
    </row>
    <row r="63" spans="1:6" x14ac:dyDescent="0.25">
      <c r="A63" s="51"/>
      <c r="B63" s="52" t="s">
        <v>15</v>
      </c>
      <c r="C63" s="51"/>
      <c r="D63" s="51"/>
      <c r="E63" s="1"/>
      <c r="F63" s="1"/>
    </row>
    <row r="64" spans="1:6" ht="30" x14ac:dyDescent="0.25">
      <c r="A64" s="53">
        <v>1</v>
      </c>
      <c r="B64" s="53" t="s">
        <v>57</v>
      </c>
      <c r="C64" s="53">
        <v>1223.92</v>
      </c>
      <c r="D64" s="52"/>
      <c r="E64" s="1"/>
      <c r="F64" s="1"/>
    </row>
    <row r="65" spans="1:6" ht="60" x14ac:dyDescent="0.25">
      <c r="A65" s="53">
        <v>2</v>
      </c>
      <c r="B65" s="53" t="s">
        <v>61</v>
      </c>
      <c r="C65" s="53">
        <v>935</v>
      </c>
      <c r="D65" s="52"/>
      <c r="E65" s="1"/>
      <c r="F65" s="1"/>
    </row>
    <row r="66" spans="1:6" x14ac:dyDescent="0.25">
      <c r="A66" s="11"/>
      <c r="B66" s="3" t="s">
        <v>106</v>
      </c>
      <c r="C66" s="3">
        <f>SUM(C64:C65)</f>
        <v>2158.92</v>
      </c>
      <c r="D66" s="3">
        <f>C66+D62</f>
        <v>60337.639999999992</v>
      </c>
      <c r="E66" s="1"/>
      <c r="F66" s="1"/>
    </row>
    <row r="67" spans="1:6" x14ac:dyDescent="0.25">
      <c r="A67" s="11"/>
      <c r="B67" s="11"/>
      <c r="C67" s="11"/>
      <c r="D67" s="11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11"/>
      <c r="B69" s="11"/>
      <c r="C69" s="11"/>
      <c r="D69" s="11"/>
      <c r="E69" s="1"/>
      <c r="F69" s="1"/>
    </row>
    <row r="70" spans="1:6" x14ac:dyDescent="0.25">
      <c r="A70" s="11"/>
      <c r="B70" s="3"/>
      <c r="C70" s="3"/>
      <c r="D70" s="3"/>
      <c r="E70" s="1"/>
      <c r="F70" s="1"/>
    </row>
    <row r="71" spans="1:6" x14ac:dyDescent="0.25">
      <c r="A71" s="11"/>
      <c r="B71" s="3"/>
      <c r="C71" s="11"/>
      <c r="D71" s="13"/>
    </row>
    <row r="72" spans="1:6" x14ac:dyDescent="0.25">
      <c r="A72" s="11"/>
      <c r="B72" s="11"/>
      <c r="C72" s="11"/>
      <c r="D72" s="13"/>
    </row>
    <row r="73" spans="1:6" x14ac:dyDescent="0.25">
      <c r="A73" s="11"/>
      <c r="B73" s="11"/>
      <c r="C73" s="11"/>
      <c r="D73" s="13"/>
    </row>
    <row r="74" spans="1:6" x14ac:dyDescent="0.25">
      <c r="A74" s="11"/>
      <c r="B74" s="11"/>
      <c r="C74" s="11"/>
      <c r="D74" s="13"/>
    </row>
    <row r="75" spans="1:6" x14ac:dyDescent="0.25">
      <c r="A75" s="11"/>
      <c r="B75" s="11"/>
      <c r="C75" s="11"/>
      <c r="D75" s="13"/>
    </row>
    <row r="76" spans="1:6" x14ac:dyDescent="0.25">
      <c r="A76" s="13"/>
      <c r="B76" s="3"/>
      <c r="C76" s="12"/>
      <c r="D76" s="12"/>
    </row>
    <row r="77" spans="1:6" x14ac:dyDescent="0.25">
      <c r="A77" s="13"/>
      <c r="B77" s="3"/>
      <c r="C77" s="13"/>
      <c r="D77" s="13"/>
    </row>
    <row r="78" spans="1:6" x14ac:dyDescent="0.25">
      <c r="A78" s="11"/>
      <c r="B78" s="11"/>
      <c r="C78" s="11"/>
      <c r="D78" s="13"/>
    </row>
    <row r="79" spans="1:6" x14ac:dyDescent="0.25">
      <c r="A79" s="11"/>
      <c r="B79" s="11"/>
      <c r="C79" s="11"/>
      <c r="D79" s="13"/>
    </row>
    <row r="80" spans="1:6" x14ac:dyDescent="0.25">
      <c r="A80" s="11"/>
      <c r="B80" s="11"/>
      <c r="C80" s="11"/>
      <c r="D80" s="13"/>
    </row>
    <row r="81" spans="1:4" x14ac:dyDescent="0.25">
      <c r="A81" s="11"/>
      <c r="B81" s="11"/>
      <c r="C81" s="11"/>
      <c r="D81" s="13"/>
    </row>
    <row r="82" spans="1:4" x14ac:dyDescent="0.25">
      <c r="A82" s="13"/>
      <c r="B82" s="3"/>
      <c r="C82" s="12"/>
      <c r="D82" s="12"/>
    </row>
    <row r="83" spans="1:4" x14ac:dyDescent="0.25">
      <c r="A83" s="13"/>
      <c r="B83" s="3"/>
      <c r="C83" s="13"/>
      <c r="D83" s="13"/>
    </row>
    <row r="84" spans="1:4" x14ac:dyDescent="0.25">
      <c r="A84" s="11"/>
      <c r="B84" s="11"/>
      <c r="C84" s="11"/>
      <c r="D84" s="13"/>
    </row>
    <row r="85" spans="1:4" x14ac:dyDescent="0.25">
      <c r="A85" s="11"/>
      <c r="B85" s="11"/>
      <c r="C85" s="11"/>
      <c r="D85" s="13"/>
    </row>
    <row r="86" spans="1:4" x14ac:dyDescent="0.25">
      <c r="A86" s="11"/>
      <c r="B86" s="11"/>
      <c r="C86" s="11"/>
      <c r="D86" s="13"/>
    </row>
    <row r="87" spans="1:4" x14ac:dyDescent="0.25">
      <c r="B87" s="32"/>
      <c r="C87" s="21"/>
      <c r="D87" s="2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D1495-29A4-4D63-998D-A43E3B348FE0}">
  <dimension ref="A1:H27"/>
  <sheetViews>
    <sheetView workbookViewId="0">
      <selection activeCell="C19" sqref="C1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6" t="s">
        <v>64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8" t="s">
        <v>49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6" t="s">
        <v>104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11"/>
      <c r="B5" s="3" t="s">
        <v>13</v>
      </c>
      <c r="C5" s="11"/>
      <c r="D5" s="9"/>
      <c r="E5" s="1"/>
      <c r="F5" s="1"/>
      <c r="G5" s="1"/>
      <c r="H5" s="1"/>
    </row>
    <row r="6" spans="1:8" ht="30" x14ac:dyDescent="0.25">
      <c r="A6" s="11">
        <v>1</v>
      </c>
      <c r="B6" s="11" t="s">
        <v>100</v>
      </c>
      <c r="C6" s="11">
        <v>14400</v>
      </c>
      <c r="D6" s="3"/>
    </row>
    <row r="7" spans="1:8" x14ac:dyDescent="0.25">
      <c r="A7" s="11"/>
      <c r="B7" s="3" t="s">
        <v>13</v>
      </c>
      <c r="C7" s="11"/>
      <c r="D7" s="3"/>
    </row>
    <row r="8" spans="1:8" x14ac:dyDescent="0.25">
      <c r="A8" s="7">
        <v>1</v>
      </c>
      <c r="B8" s="11" t="s">
        <v>99</v>
      </c>
      <c r="C8" s="3">
        <v>6114</v>
      </c>
      <c r="D8" s="3"/>
    </row>
    <row r="9" spans="1:8" ht="15.75" x14ac:dyDescent="0.25">
      <c r="A9" s="51"/>
      <c r="B9" s="59" t="s">
        <v>14</v>
      </c>
      <c r="C9" s="55"/>
      <c r="D9" s="51"/>
    </row>
    <row r="10" spans="1:8" ht="30" x14ac:dyDescent="0.25">
      <c r="A10" s="53">
        <v>1</v>
      </c>
      <c r="B10" s="53" t="s">
        <v>105</v>
      </c>
      <c r="C10" s="53">
        <v>21310</v>
      </c>
      <c r="D10" s="52"/>
    </row>
    <row r="11" spans="1:8" x14ac:dyDescent="0.25">
      <c r="A11" s="53">
        <v>2</v>
      </c>
      <c r="B11" s="53" t="s">
        <v>103</v>
      </c>
      <c r="C11" s="53">
        <v>10052.1</v>
      </c>
      <c r="D11" s="60"/>
    </row>
    <row r="12" spans="1:8" x14ac:dyDescent="0.25">
      <c r="A12" s="56"/>
      <c r="B12" s="58"/>
      <c r="C12" s="58"/>
      <c r="D12" s="61"/>
    </row>
    <row r="13" spans="1:8" x14ac:dyDescent="0.25">
      <c r="A13" s="13"/>
      <c r="B13" s="11"/>
      <c r="C13" s="13"/>
      <c r="D13" s="13"/>
    </row>
    <row r="14" spans="1:8" x14ac:dyDescent="0.25">
      <c r="A14" s="13"/>
      <c r="B14" s="13"/>
      <c r="C14" s="13"/>
      <c r="D14" s="12"/>
    </row>
    <row r="15" spans="1:8" x14ac:dyDescent="0.25">
      <c r="A15" s="13"/>
      <c r="B15" s="13"/>
      <c r="C15" s="13"/>
      <c r="D15" s="13"/>
    </row>
    <row r="16" spans="1:8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3"/>
      <c r="C26" s="13"/>
      <c r="D26" s="13"/>
    </row>
    <row r="27" spans="1:4" x14ac:dyDescent="0.25">
      <c r="A27" s="13"/>
      <c r="B27" s="12"/>
      <c r="C27" s="12"/>
      <c r="D27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opLeftCell="A25" workbookViewId="0">
      <selection activeCell="B42" sqref="B4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66" t="s">
        <v>64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2" t="s">
        <v>49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7" t="s">
        <v>6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30" x14ac:dyDescent="0.25">
      <c r="A6" s="51">
        <v>1</v>
      </c>
      <c r="B6" s="53" t="s">
        <v>60</v>
      </c>
      <c r="C6" s="51">
        <v>3340</v>
      </c>
      <c r="D6" s="55"/>
      <c r="E6" s="1"/>
      <c r="F6" s="1"/>
      <c r="G6" s="1"/>
      <c r="H6" s="1"/>
    </row>
    <row r="7" spans="1:8" s="4" customFormat="1" ht="30" x14ac:dyDescent="0.25">
      <c r="A7" s="53">
        <v>2</v>
      </c>
      <c r="B7" s="53" t="s">
        <v>65</v>
      </c>
      <c r="C7" s="53">
        <v>698.35</v>
      </c>
      <c r="D7" s="52"/>
      <c r="F7" s="1"/>
    </row>
    <row r="8" spans="1:8" s="4" customFormat="1" x14ac:dyDescent="0.25">
      <c r="A8" s="51"/>
      <c r="B8" s="52" t="s">
        <v>62</v>
      </c>
      <c r="C8" s="52">
        <f>SUM(C6:C7)</f>
        <v>4038.35</v>
      </c>
      <c r="D8" s="52">
        <f>C8</f>
        <v>4038.35</v>
      </c>
    </row>
    <row r="9" spans="1:8" s="1" customFormat="1" x14ac:dyDescent="0.25">
      <c r="A9" s="51"/>
      <c r="B9" s="52" t="s">
        <v>5</v>
      </c>
      <c r="C9" s="51"/>
      <c r="D9" s="51"/>
    </row>
    <row r="10" spans="1:8" s="1" customFormat="1" ht="30" x14ac:dyDescent="0.25">
      <c r="A10" s="51">
        <v>1</v>
      </c>
      <c r="B10" s="53" t="s">
        <v>60</v>
      </c>
      <c r="C10" s="53">
        <v>3340</v>
      </c>
      <c r="D10" s="55"/>
    </row>
    <row r="11" spans="1:8" s="1" customFormat="1" x14ac:dyDescent="0.25">
      <c r="A11" s="53">
        <v>2</v>
      </c>
      <c r="B11" s="53" t="s">
        <v>69</v>
      </c>
      <c r="C11" s="53">
        <v>255</v>
      </c>
      <c r="D11" s="52"/>
    </row>
    <row r="12" spans="1:8" s="4" customFormat="1" x14ac:dyDescent="0.25">
      <c r="A12" s="53"/>
      <c r="B12" s="52" t="s">
        <v>68</v>
      </c>
      <c r="C12" s="52">
        <f>SUM(C10:C11)</f>
        <v>3595</v>
      </c>
      <c r="D12" s="52">
        <f>C12+D8</f>
        <v>7633.35</v>
      </c>
    </row>
    <row r="13" spans="1:8" s="4" customFormat="1" x14ac:dyDescent="0.25">
      <c r="A13" s="51"/>
      <c r="B13" s="52" t="s">
        <v>3</v>
      </c>
      <c r="C13" s="51"/>
      <c r="D13" s="51"/>
    </row>
    <row r="14" spans="1:8" s="4" customFormat="1" ht="30" x14ac:dyDescent="0.25">
      <c r="A14" s="51">
        <v>1</v>
      </c>
      <c r="B14" s="53" t="s">
        <v>60</v>
      </c>
      <c r="C14" s="53">
        <v>3340</v>
      </c>
      <c r="D14" s="55"/>
    </row>
    <row r="15" spans="1:8" s="1" customFormat="1" ht="30" x14ac:dyDescent="0.25">
      <c r="A15" s="53">
        <v>2</v>
      </c>
      <c r="B15" s="53" t="s">
        <v>73</v>
      </c>
      <c r="C15" s="53">
        <v>3800</v>
      </c>
      <c r="D15" s="52"/>
    </row>
    <row r="16" spans="1:8" s="1" customFormat="1" x14ac:dyDescent="0.25">
      <c r="A16" s="53"/>
      <c r="B16" s="52" t="s">
        <v>72</v>
      </c>
      <c r="C16" s="52">
        <f>SUM(C14:C15)</f>
        <v>7140</v>
      </c>
      <c r="D16" s="52">
        <f>C16+D12</f>
        <v>14773.35</v>
      </c>
    </row>
    <row r="17" spans="1:4" s="1" customFormat="1" x14ac:dyDescent="0.25">
      <c r="A17" s="51"/>
      <c r="B17" s="52" t="s">
        <v>7</v>
      </c>
      <c r="C17" s="51"/>
      <c r="D17" s="51"/>
    </row>
    <row r="18" spans="1:4" s="4" customFormat="1" ht="30" x14ac:dyDescent="0.25">
      <c r="A18" s="51">
        <v>1</v>
      </c>
      <c r="B18" s="53" t="s">
        <v>60</v>
      </c>
      <c r="C18" s="53">
        <v>3340</v>
      </c>
      <c r="D18" s="55"/>
    </row>
    <row r="19" spans="1:4" s="1" customFormat="1" ht="30" x14ac:dyDescent="0.25">
      <c r="A19" s="53">
        <v>2</v>
      </c>
      <c r="B19" s="53" t="s">
        <v>77</v>
      </c>
      <c r="C19" s="53">
        <v>5499.3</v>
      </c>
      <c r="D19" s="52"/>
    </row>
    <row r="20" spans="1:4" s="1" customFormat="1" x14ac:dyDescent="0.25">
      <c r="A20" s="53"/>
      <c r="B20" s="52" t="s">
        <v>76</v>
      </c>
      <c r="C20" s="52">
        <f>SUM(C18:C19)</f>
        <v>8839.2999999999993</v>
      </c>
      <c r="D20" s="52">
        <f>C20+D16</f>
        <v>23612.65</v>
      </c>
    </row>
    <row r="21" spans="1:4" s="1" customFormat="1" x14ac:dyDescent="0.25">
      <c r="A21" s="51"/>
      <c r="B21" s="52" t="s">
        <v>8</v>
      </c>
      <c r="C21" s="51"/>
      <c r="D21" s="51"/>
    </row>
    <row r="22" spans="1:4" s="1" customFormat="1" ht="30" x14ac:dyDescent="0.25">
      <c r="A22" s="51">
        <v>1</v>
      </c>
      <c r="B22" s="53" t="s">
        <v>60</v>
      </c>
      <c r="C22" s="53">
        <v>3340</v>
      </c>
      <c r="D22" s="55">
        <f>C22+D20</f>
        <v>26952.65</v>
      </c>
    </row>
    <row r="23" spans="1:4" s="1" customFormat="1" ht="15.75" customHeight="1" x14ac:dyDescent="0.25">
      <c r="A23" s="51"/>
      <c r="B23" s="52" t="s">
        <v>9</v>
      </c>
      <c r="C23" s="51"/>
      <c r="D23" s="51"/>
    </row>
    <row r="24" spans="1:4" s="1" customFormat="1" ht="30" x14ac:dyDescent="0.25">
      <c r="A24" s="51">
        <v>1</v>
      </c>
      <c r="B24" s="53" t="s">
        <v>60</v>
      </c>
      <c r="C24" s="53">
        <v>3340</v>
      </c>
      <c r="D24" s="55">
        <f>C24+D22</f>
        <v>30292.65</v>
      </c>
    </row>
    <row r="25" spans="1:4" s="1" customFormat="1" x14ac:dyDescent="0.25">
      <c r="A25" s="51"/>
      <c r="B25" s="52" t="s">
        <v>10</v>
      </c>
      <c r="C25" s="51"/>
      <c r="D25" s="51"/>
    </row>
    <row r="26" spans="1:4" s="1" customFormat="1" ht="30" x14ac:dyDescent="0.25">
      <c r="A26" s="51">
        <v>1</v>
      </c>
      <c r="B26" s="53" t="s">
        <v>60</v>
      </c>
      <c r="C26" s="53">
        <v>3340</v>
      </c>
      <c r="D26" s="55">
        <f>C26+D24</f>
        <v>33632.65</v>
      </c>
    </row>
    <row r="27" spans="1:4" s="1" customFormat="1" x14ac:dyDescent="0.25">
      <c r="A27" s="51"/>
      <c r="B27" s="52" t="s">
        <v>11</v>
      </c>
      <c r="C27" s="51"/>
      <c r="D27" s="51"/>
    </row>
    <row r="28" spans="1:4" s="1" customFormat="1" ht="30" x14ac:dyDescent="0.25">
      <c r="A28" s="51">
        <v>1</v>
      </c>
      <c r="B28" s="53" t="s">
        <v>60</v>
      </c>
      <c r="C28" s="53">
        <v>3340</v>
      </c>
      <c r="D28" s="55"/>
    </row>
    <row r="29" spans="1:4" s="1" customFormat="1" ht="30" x14ac:dyDescent="0.25">
      <c r="A29" s="53">
        <v>2</v>
      </c>
      <c r="B29" s="57" t="s">
        <v>94</v>
      </c>
      <c r="C29" s="53">
        <v>5314.2</v>
      </c>
      <c r="D29" s="52"/>
    </row>
    <row r="30" spans="1:4" s="1" customFormat="1" x14ac:dyDescent="0.25">
      <c r="A30" s="53"/>
      <c r="B30" s="52" t="s">
        <v>93</v>
      </c>
      <c r="C30" s="52">
        <f>SUM(C28:C29)</f>
        <v>8654.2000000000007</v>
      </c>
      <c r="D30" s="52">
        <f>C30+D26</f>
        <v>42286.850000000006</v>
      </c>
    </row>
    <row r="31" spans="1:4" x14ac:dyDescent="0.25">
      <c r="A31" s="51"/>
      <c r="B31" s="52" t="s">
        <v>12</v>
      </c>
      <c r="C31" s="51"/>
      <c r="D31" s="51"/>
    </row>
    <row r="32" spans="1:4" ht="30" x14ac:dyDescent="0.25">
      <c r="A32" s="51">
        <v>1</v>
      </c>
      <c r="B32" s="53" t="s">
        <v>60</v>
      </c>
      <c r="C32" s="53">
        <v>3340</v>
      </c>
      <c r="D32" s="55"/>
    </row>
    <row r="33" spans="1:4" x14ac:dyDescent="0.25">
      <c r="A33" s="53">
        <v>2</v>
      </c>
      <c r="B33" s="53" t="s">
        <v>96</v>
      </c>
      <c r="C33" s="53">
        <v>510</v>
      </c>
      <c r="D33" s="52"/>
    </row>
    <row r="34" spans="1:4" x14ac:dyDescent="0.25">
      <c r="A34" s="53"/>
      <c r="B34" s="52" t="s">
        <v>95</v>
      </c>
      <c r="C34" s="52">
        <f>SUM(C32:C33)</f>
        <v>3850</v>
      </c>
      <c r="D34" s="52">
        <f>C34+D30</f>
        <v>46136.850000000006</v>
      </c>
    </row>
    <row r="35" spans="1:4" x14ac:dyDescent="0.25">
      <c r="A35" s="51"/>
      <c r="B35" s="52" t="s">
        <v>13</v>
      </c>
      <c r="C35" s="51"/>
      <c r="D35" s="51"/>
    </row>
    <row r="36" spans="1:4" ht="30" x14ac:dyDescent="0.25">
      <c r="A36" s="51">
        <v>1</v>
      </c>
      <c r="B36" s="53" t="s">
        <v>60</v>
      </c>
      <c r="C36" s="53">
        <v>3340</v>
      </c>
      <c r="D36" s="55"/>
    </row>
    <row r="37" spans="1:4" ht="30" x14ac:dyDescent="0.25">
      <c r="A37" s="56">
        <v>2</v>
      </c>
      <c r="B37" s="53" t="s">
        <v>98</v>
      </c>
      <c r="C37" s="56">
        <v>699.65</v>
      </c>
      <c r="D37" s="58"/>
    </row>
    <row r="38" spans="1:4" x14ac:dyDescent="0.25">
      <c r="A38" s="56"/>
      <c r="B38" s="65" t="s">
        <v>97</v>
      </c>
      <c r="C38" s="58">
        <f>SUM(C36:C37)</f>
        <v>4039.65</v>
      </c>
      <c r="D38" s="58">
        <f>C38+D34</f>
        <v>50176.500000000007</v>
      </c>
    </row>
    <row r="39" spans="1:4" x14ac:dyDescent="0.25">
      <c r="A39" s="51"/>
      <c r="B39" s="52" t="s">
        <v>14</v>
      </c>
      <c r="C39" s="51"/>
      <c r="D39" s="51"/>
    </row>
    <row r="40" spans="1:4" ht="30" x14ac:dyDescent="0.25">
      <c r="A40" s="51">
        <v>1</v>
      </c>
      <c r="B40" s="53" t="s">
        <v>60</v>
      </c>
      <c r="C40" s="53">
        <v>3340</v>
      </c>
      <c r="D40" s="55">
        <f>C40+D38</f>
        <v>53516.500000000007</v>
      </c>
    </row>
    <row r="41" spans="1:4" x14ac:dyDescent="0.25">
      <c r="A41" s="51"/>
      <c r="B41" s="52" t="s">
        <v>15</v>
      </c>
      <c r="C41" s="51"/>
      <c r="D41" s="51"/>
    </row>
    <row r="42" spans="1:4" ht="30" x14ac:dyDescent="0.25">
      <c r="A42" s="51">
        <v>1</v>
      </c>
      <c r="B42" s="53" t="s">
        <v>60</v>
      </c>
      <c r="C42" s="53">
        <v>3340</v>
      </c>
      <c r="D42" s="52">
        <f>C42+D40</f>
        <v>56856.500000000007</v>
      </c>
    </row>
    <row r="43" spans="1:4" x14ac:dyDescent="0.25">
      <c r="A43" s="53"/>
      <c r="B43" s="53"/>
      <c r="C43" s="53"/>
      <c r="D43" s="58"/>
    </row>
    <row r="44" spans="1:4" x14ac:dyDescent="0.25">
      <c r="A44" s="53"/>
      <c r="B44" s="53"/>
      <c r="C44" s="53"/>
      <c r="D44" s="58"/>
    </row>
    <row r="45" spans="1:4" x14ac:dyDescent="0.25">
      <c r="A45" s="53"/>
      <c r="B45" s="53"/>
      <c r="C45" s="53"/>
      <c r="D45" s="58"/>
    </row>
    <row r="46" spans="1:4" x14ac:dyDescent="0.25">
      <c r="A46" s="53"/>
      <c r="B46" s="53"/>
      <c r="C46" s="53"/>
      <c r="D46" s="58"/>
    </row>
    <row r="47" spans="1:4" x14ac:dyDescent="0.25">
      <c r="A47" s="53"/>
      <c r="B47" s="53"/>
      <c r="C47" s="53"/>
      <c r="D47" s="58"/>
    </row>
    <row r="48" spans="1:4" x14ac:dyDescent="0.25">
      <c r="A48" s="53"/>
      <c r="B48" s="53"/>
      <c r="C48" s="53"/>
      <c r="D48" s="58"/>
    </row>
    <row r="49" spans="1:4" x14ac:dyDescent="0.25">
      <c r="A49" s="53"/>
      <c r="B49" s="53"/>
      <c r="C49" s="53"/>
      <c r="D49" s="58"/>
    </row>
    <row r="50" spans="1:4" x14ac:dyDescent="0.25">
      <c r="A50" s="53"/>
      <c r="B50" s="53"/>
      <c r="C50" s="53"/>
      <c r="D50" s="58"/>
    </row>
    <row r="51" spans="1:4" x14ac:dyDescent="0.25">
      <c r="A51" s="53"/>
      <c r="B51" s="53"/>
      <c r="C51" s="53"/>
      <c r="D51" s="58"/>
    </row>
    <row r="52" spans="1:4" x14ac:dyDescent="0.25">
      <c r="A52" s="53"/>
      <c r="B52" s="53"/>
      <c r="C52" s="53"/>
      <c r="D52" s="58"/>
    </row>
    <row r="53" spans="1:4" x14ac:dyDescent="0.25">
      <c r="A53" s="53"/>
      <c r="B53" s="53"/>
      <c r="C53" s="53"/>
      <c r="D53" s="58"/>
    </row>
    <row r="54" spans="1:4" x14ac:dyDescent="0.25">
      <c r="A54" s="53"/>
      <c r="B54" s="53"/>
      <c r="C54" s="53"/>
      <c r="D54" s="58"/>
    </row>
    <row r="55" spans="1:4" x14ac:dyDescent="0.25">
      <c r="A55" s="53"/>
      <c r="B55" s="53"/>
      <c r="C55" s="53"/>
      <c r="D55" s="58"/>
    </row>
    <row r="56" spans="1:4" x14ac:dyDescent="0.25">
      <c r="A56" s="56"/>
      <c r="B56" s="52"/>
      <c r="C56" s="56"/>
      <c r="D56" s="56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3"/>
      <c r="C58" s="12"/>
      <c r="D58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abSelected="1"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6" t="s">
        <v>64</v>
      </c>
      <c r="C1" s="66"/>
      <c r="D1" s="66"/>
    </row>
    <row r="2" spans="1:4" ht="15.75" x14ac:dyDescent="0.25">
      <c r="A2" s="1"/>
      <c r="B2" s="2" t="s">
        <v>49</v>
      </c>
      <c r="C2" s="31"/>
      <c r="D2" s="31"/>
    </row>
    <row r="3" spans="1:4" ht="15.75" x14ac:dyDescent="0.25">
      <c r="A3" s="1"/>
      <c r="B3" s="66" t="s">
        <v>34</v>
      </c>
      <c r="C3" s="66"/>
      <c r="D3" s="66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7">
        <v>1</v>
      </c>
      <c r="B6" s="11" t="s">
        <v>66</v>
      </c>
      <c r="C6" s="36">
        <v>229.5</v>
      </c>
      <c r="D6" s="9">
        <f>C6</f>
        <v>229.5</v>
      </c>
    </row>
    <row r="7" spans="1:4" x14ac:dyDescent="0.25">
      <c r="A7" s="7"/>
      <c r="B7" s="3" t="s">
        <v>10</v>
      </c>
      <c r="C7" s="36"/>
      <c r="D7" s="9"/>
    </row>
    <row r="8" spans="1:4" x14ac:dyDescent="0.25">
      <c r="A8" s="7">
        <v>1</v>
      </c>
      <c r="B8" s="11" t="s">
        <v>89</v>
      </c>
      <c r="C8" s="36">
        <v>625.5</v>
      </c>
      <c r="D8" s="9">
        <f>C8+D6</f>
        <v>855</v>
      </c>
    </row>
    <row r="9" spans="1:4" x14ac:dyDescent="0.25">
      <c r="A9" s="11"/>
      <c r="B9" s="3" t="s">
        <v>15</v>
      </c>
      <c r="C9" s="11"/>
      <c r="D9" s="3"/>
    </row>
    <row r="10" spans="1:4" x14ac:dyDescent="0.25">
      <c r="A10" s="7">
        <v>1</v>
      </c>
      <c r="B10" s="11" t="s">
        <v>107</v>
      </c>
      <c r="C10" s="3">
        <v>943.36</v>
      </c>
      <c r="D10" s="3">
        <f>C10+D8</f>
        <v>1798.3600000000001</v>
      </c>
    </row>
    <row r="11" spans="1:4" x14ac:dyDescent="0.25">
      <c r="A11" s="7"/>
      <c r="B11" s="3"/>
      <c r="C11" s="11"/>
      <c r="D11" s="3"/>
    </row>
    <row r="12" spans="1:4" x14ac:dyDescent="0.25">
      <c r="A12" s="7"/>
      <c r="B12" s="11"/>
      <c r="C12" s="11"/>
      <c r="D12" s="3"/>
    </row>
    <row r="13" spans="1:4" x14ac:dyDescent="0.25">
      <c r="A13" s="7"/>
      <c r="B13" s="3"/>
      <c r="C13" s="11"/>
      <c r="D13" s="11"/>
    </row>
    <row r="14" spans="1:4" x14ac:dyDescent="0.25">
      <c r="A14" s="7"/>
      <c r="B14" s="11"/>
      <c r="C14" s="11"/>
      <c r="D14" s="3"/>
    </row>
    <row r="15" spans="1:4" x14ac:dyDescent="0.25">
      <c r="A15" s="11"/>
      <c r="B15" s="3"/>
      <c r="C15" s="11"/>
      <c r="D15" s="3"/>
    </row>
    <row r="16" spans="1:4" x14ac:dyDescent="0.25">
      <c r="A16" s="11"/>
      <c r="B16" s="11"/>
      <c r="C16" s="11"/>
      <c r="D16" s="3"/>
    </row>
    <row r="17" spans="1:4" x14ac:dyDescent="0.25">
      <c r="A17" s="11"/>
      <c r="B17" s="11"/>
      <c r="C17" s="11"/>
      <c r="D17" s="3"/>
    </row>
    <row r="18" spans="1:4" x14ac:dyDescent="0.25">
      <c r="A18" s="11"/>
      <c r="B18" s="3"/>
      <c r="C18" s="3"/>
      <c r="D18" s="3"/>
    </row>
    <row r="19" spans="1:4" x14ac:dyDescent="0.25">
      <c r="A19" s="11"/>
      <c r="B19" s="3"/>
      <c r="C19" s="11"/>
      <c r="D19" s="11"/>
    </row>
    <row r="20" spans="1:4" x14ac:dyDescent="0.25">
      <c r="A20" s="11"/>
      <c r="B20" s="11"/>
      <c r="C20" s="11"/>
      <c r="D20" s="3"/>
    </row>
    <row r="21" spans="1:4" x14ac:dyDescent="0.25">
      <c r="A21" s="11"/>
      <c r="B21" s="3"/>
      <c r="C21" s="11"/>
      <c r="D21" s="11"/>
    </row>
    <row r="22" spans="1:4" x14ac:dyDescent="0.25">
      <c r="A22" s="11"/>
      <c r="B22" s="11"/>
      <c r="C22" s="11"/>
      <c r="D22" s="3"/>
    </row>
    <row r="23" spans="1:4" x14ac:dyDescent="0.25">
      <c r="A23" s="11"/>
      <c r="B23" s="3"/>
      <c r="C23" s="11"/>
      <c r="D23" s="3"/>
    </row>
    <row r="24" spans="1:4" x14ac:dyDescent="0.25">
      <c r="A24" s="11"/>
      <c r="B24" s="11"/>
      <c r="C24" s="11"/>
      <c r="D24" s="3"/>
    </row>
    <row r="25" spans="1:4" x14ac:dyDescent="0.25">
      <c r="A25" s="11"/>
      <c r="B25" s="11"/>
      <c r="C25" s="11"/>
      <c r="D25" s="3"/>
    </row>
    <row r="26" spans="1:4" x14ac:dyDescent="0.25">
      <c r="A26" s="11"/>
      <c r="B26" s="11"/>
      <c r="C26" s="11"/>
      <c r="D26" s="3"/>
    </row>
    <row r="27" spans="1:4" x14ac:dyDescent="0.25">
      <c r="A27" s="11"/>
      <c r="B27" s="3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1"/>
      <c r="B30" s="11"/>
      <c r="C30" s="11"/>
      <c r="D30" s="3"/>
    </row>
    <row r="31" spans="1:4" x14ac:dyDescent="0.25">
      <c r="A31" s="11"/>
      <c r="B31" s="11"/>
      <c r="C31" s="11"/>
      <c r="D31" s="3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12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11"/>
      <c r="C37" s="13"/>
      <c r="D37" s="13"/>
    </row>
    <row r="38" spans="1:4" x14ac:dyDescent="0.25">
      <c r="A38" s="13"/>
      <c r="B38" s="11"/>
      <c r="C38" s="13"/>
      <c r="D38" s="13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3"/>
      <c r="C54" s="13"/>
      <c r="D54" s="12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B18" sqref="B1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6" t="s">
        <v>64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8" t="s">
        <v>49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6" t="s">
        <v>35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11"/>
      <c r="B5" s="3" t="s">
        <v>13</v>
      </c>
      <c r="C5" s="11"/>
      <c r="D5" s="9"/>
      <c r="E5" s="1"/>
      <c r="F5" s="1"/>
      <c r="G5" s="1"/>
      <c r="H5" s="1"/>
    </row>
    <row r="6" spans="1:8" ht="30" x14ac:dyDescent="0.25">
      <c r="A6" s="11">
        <v>1</v>
      </c>
      <c r="B6" s="11" t="s">
        <v>100</v>
      </c>
      <c r="C6" s="11">
        <v>14400</v>
      </c>
      <c r="D6" s="3">
        <f>C6</f>
        <v>14400</v>
      </c>
    </row>
    <row r="7" spans="1:8" x14ac:dyDescent="0.25">
      <c r="A7" s="13"/>
      <c r="B7" s="12"/>
      <c r="C7" s="16"/>
      <c r="D7" s="12"/>
    </row>
    <row r="8" spans="1:8" x14ac:dyDescent="0.25">
      <c r="A8" s="13"/>
      <c r="B8" s="13"/>
      <c r="C8" s="20"/>
      <c r="D8" s="47"/>
    </row>
    <row r="9" spans="1:8" x14ac:dyDescent="0.25">
      <c r="A9" s="13"/>
      <c r="B9" s="3"/>
      <c r="C9" s="16"/>
      <c r="D9" s="47"/>
    </row>
    <row r="10" spans="1:8" x14ac:dyDescent="0.25">
      <c r="A10" s="33"/>
      <c r="B10" s="44"/>
      <c r="C10" s="13"/>
      <c r="D10" s="12"/>
    </row>
    <row r="11" spans="1:8" x14ac:dyDescent="0.25">
      <c r="A11" s="14"/>
      <c r="B11" s="49"/>
      <c r="C11" s="15"/>
      <c r="D11" s="48"/>
    </row>
    <row r="12" spans="1:8" x14ac:dyDescent="0.25">
      <c r="A12" s="13"/>
      <c r="B12" s="35"/>
      <c r="C12" s="13"/>
      <c r="D12" s="13"/>
    </row>
    <row r="13" spans="1:8" x14ac:dyDescent="0.25">
      <c r="A13" s="13"/>
      <c r="B13" s="11"/>
      <c r="C13" s="13"/>
      <c r="D13" s="13"/>
    </row>
    <row r="14" spans="1:8" x14ac:dyDescent="0.25">
      <c r="A14" s="13"/>
      <c r="B14" s="13"/>
      <c r="C14" s="13"/>
      <c r="D14" s="12"/>
    </row>
    <row r="15" spans="1:8" x14ac:dyDescent="0.25">
      <c r="A15" s="13"/>
      <c r="B15" s="13"/>
      <c r="C15" s="13"/>
      <c r="D15" s="13"/>
    </row>
    <row r="16" spans="1:8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3"/>
      <c r="C26" s="13"/>
      <c r="D26" s="13"/>
    </row>
    <row r="27" spans="1:4" x14ac:dyDescent="0.25">
      <c r="A27" s="13"/>
      <c r="B27" s="12"/>
      <c r="C27" s="12"/>
      <c r="D2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4" sqref="B24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64</v>
      </c>
      <c r="C1" s="66"/>
      <c r="D1" s="66"/>
    </row>
    <row r="2" spans="1:4" ht="15.75" x14ac:dyDescent="0.25">
      <c r="A2" s="1"/>
      <c r="B2" s="68" t="s">
        <v>49</v>
      </c>
      <c r="C2" s="68"/>
      <c r="D2" s="68"/>
    </row>
    <row r="3" spans="1:4" ht="15.75" x14ac:dyDescent="0.25">
      <c r="A3" s="1"/>
      <c r="B3" s="66" t="s">
        <v>37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11"/>
      <c r="B5" s="3" t="s">
        <v>13</v>
      </c>
      <c r="C5" s="11"/>
      <c r="D5" s="3"/>
    </row>
    <row r="6" spans="1:4" x14ac:dyDescent="0.25">
      <c r="A6" s="7">
        <v>1</v>
      </c>
      <c r="B6" s="11" t="s">
        <v>99</v>
      </c>
      <c r="C6" s="3">
        <v>6114</v>
      </c>
      <c r="D6" s="3">
        <f>C6</f>
        <v>6114</v>
      </c>
    </row>
    <row r="7" spans="1:4" x14ac:dyDescent="0.25">
      <c r="A7" s="9"/>
      <c r="B7" s="3"/>
      <c r="C7" s="36"/>
      <c r="D7" s="9"/>
    </row>
    <row r="8" spans="1:4" x14ac:dyDescent="0.25">
      <c r="A8" s="9"/>
      <c r="B8" s="11"/>
      <c r="C8" s="36"/>
      <c r="D8" s="9"/>
    </row>
    <row r="9" spans="1:4" x14ac:dyDescent="0.25">
      <c r="A9" s="3"/>
      <c r="B9" s="11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3"/>
      <c r="C11" s="19"/>
      <c r="D11" s="3"/>
    </row>
    <row r="12" spans="1:4" x14ac:dyDescent="0.25">
      <c r="A12" s="12"/>
      <c r="B12" s="13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3"/>
      <c r="B14" s="34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5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6"/>
  <sheetViews>
    <sheetView workbookViewId="0">
      <selection activeCell="B9" sqref="B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6" t="s">
        <v>67</v>
      </c>
      <c r="C1" s="66"/>
      <c r="D1" s="66"/>
      <c r="E1" s="6"/>
      <c r="F1" s="6"/>
      <c r="G1" s="6"/>
      <c r="H1" s="6"/>
    </row>
    <row r="2" spans="1:8" ht="15.75" x14ac:dyDescent="0.25">
      <c r="A2" s="1"/>
      <c r="B2" s="68" t="s">
        <v>49</v>
      </c>
      <c r="C2" s="68"/>
      <c r="D2" s="68"/>
      <c r="E2" s="1"/>
      <c r="F2" s="1"/>
      <c r="G2" s="1"/>
      <c r="H2" s="1"/>
    </row>
    <row r="3" spans="1:8" ht="15.75" x14ac:dyDescent="0.25">
      <c r="A3" s="1"/>
      <c r="B3" s="66" t="s">
        <v>36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51"/>
      <c r="B5" s="59" t="s">
        <v>14</v>
      </c>
      <c r="C5" s="55"/>
      <c r="D5" s="51"/>
      <c r="E5" s="1"/>
      <c r="F5" s="1"/>
      <c r="G5" s="1"/>
      <c r="H5" s="1"/>
    </row>
    <row r="6" spans="1:8" s="1" customFormat="1" ht="30" x14ac:dyDescent="0.25">
      <c r="A6" s="53">
        <v>1</v>
      </c>
      <c r="B6" s="53" t="s">
        <v>105</v>
      </c>
      <c r="C6" s="53">
        <v>21310</v>
      </c>
      <c r="D6" s="52"/>
    </row>
    <row r="7" spans="1:8" s="1" customFormat="1" x14ac:dyDescent="0.25">
      <c r="A7" s="53">
        <v>2</v>
      </c>
      <c r="B7" s="53" t="s">
        <v>103</v>
      </c>
      <c r="C7" s="53">
        <v>10052.1</v>
      </c>
      <c r="D7" s="60"/>
    </row>
    <row r="8" spans="1:8" s="5" customFormat="1" x14ac:dyDescent="0.25">
      <c r="A8" s="56"/>
      <c r="B8" s="58" t="s">
        <v>102</v>
      </c>
      <c r="C8" s="58">
        <f>SUM(C6:C7)</f>
        <v>31362.1</v>
      </c>
      <c r="D8" s="61">
        <f>C8</f>
        <v>31362.1</v>
      </c>
    </row>
    <row r="9" spans="1:8" x14ac:dyDescent="0.25">
      <c r="A9" s="56"/>
      <c r="B9" s="52"/>
      <c r="C9" s="56"/>
      <c r="D9" s="62"/>
    </row>
    <row r="10" spans="1:8" x14ac:dyDescent="0.25">
      <c r="A10" s="56"/>
      <c r="B10" s="53"/>
      <c r="C10" s="56"/>
      <c r="D10" s="61"/>
    </row>
    <row r="11" spans="1:8" s="5" customFormat="1" x14ac:dyDescent="0.25">
      <c r="A11" s="56"/>
      <c r="B11" s="52"/>
      <c r="C11" s="56"/>
      <c r="D11" s="61"/>
    </row>
    <row r="12" spans="1:8" x14ac:dyDescent="0.25">
      <c r="A12" s="56"/>
      <c r="B12" s="53"/>
      <c r="C12" s="56"/>
      <c r="D12" s="61"/>
    </row>
    <row r="13" spans="1:8" x14ac:dyDescent="0.25">
      <c r="A13" s="58"/>
      <c r="B13" s="52"/>
      <c r="C13" s="58"/>
      <c r="D13" s="61"/>
    </row>
    <row r="14" spans="1:8" x14ac:dyDescent="0.25">
      <c r="A14" s="58"/>
      <c r="B14" s="52"/>
      <c r="C14" s="58"/>
      <c r="D14" s="58"/>
    </row>
    <row r="15" spans="1:8" x14ac:dyDescent="0.25">
      <c r="A15" s="56"/>
      <c r="B15" s="53"/>
      <c r="C15" s="56"/>
      <c r="D15" s="56"/>
    </row>
    <row r="16" spans="1:8" x14ac:dyDescent="0.25">
      <c r="A16" s="56"/>
      <c r="B16" s="52"/>
      <c r="C16" s="58"/>
      <c r="D16" s="58"/>
    </row>
    <row r="17" spans="1:4" x14ac:dyDescent="0.25">
      <c r="A17" s="56"/>
      <c r="B17" s="52"/>
      <c r="C17" s="56"/>
      <c r="D17" s="56"/>
    </row>
    <row r="18" spans="1:4" x14ac:dyDescent="0.25">
      <c r="A18" s="56"/>
      <c r="B18" s="53"/>
      <c r="C18" s="56"/>
      <c r="D18" s="56"/>
    </row>
    <row r="19" spans="1:4" x14ac:dyDescent="0.25">
      <c r="A19" s="56"/>
      <c r="B19" s="52"/>
      <c r="C19" s="58"/>
      <c r="D19" s="58"/>
    </row>
    <row r="20" spans="1:4" x14ac:dyDescent="0.25">
      <c r="A20" s="56"/>
      <c r="B20" s="52"/>
      <c r="C20" s="58"/>
      <c r="D20" s="58"/>
    </row>
    <row r="21" spans="1:4" x14ac:dyDescent="0.25">
      <c r="A21" s="56"/>
      <c r="B21" s="53"/>
      <c r="C21" s="56"/>
      <c r="D21" s="56"/>
    </row>
    <row r="22" spans="1:4" x14ac:dyDescent="0.25">
      <c r="A22" s="56"/>
      <c r="B22" s="53"/>
      <c r="C22" s="56"/>
      <c r="D22" s="56"/>
    </row>
    <row r="23" spans="1:4" x14ac:dyDescent="0.25">
      <c r="A23" s="56"/>
      <c r="B23" s="52"/>
      <c r="C23" s="58"/>
      <c r="D23" s="58"/>
    </row>
    <row r="24" spans="1:4" x14ac:dyDescent="0.25">
      <c r="A24" s="56"/>
      <c r="B24" s="52"/>
      <c r="C24" s="56"/>
      <c r="D24" s="56"/>
    </row>
    <row r="25" spans="1:4" x14ac:dyDescent="0.25">
      <c r="A25" s="56"/>
      <c r="B25" s="53"/>
      <c r="C25" s="56"/>
      <c r="D25" s="56"/>
    </row>
    <row r="26" spans="1:4" x14ac:dyDescent="0.25">
      <c r="A26" s="56"/>
      <c r="B26" s="52"/>
      <c r="C26" s="58"/>
      <c r="D26" s="58"/>
    </row>
    <row r="27" spans="1:4" x14ac:dyDescent="0.25">
      <c r="A27" s="56"/>
      <c r="B27" s="52"/>
      <c r="C27" s="56"/>
      <c r="D27" s="56"/>
    </row>
    <row r="28" spans="1:4" x14ac:dyDescent="0.25">
      <c r="A28" s="56"/>
      <c r="B28" s="53"/>
      <c r="C28" s="56"/>
      <c r="D28" s="56"/>
    </row>
    <row r="29" spans="1:4" x14ac:dyDescent="0.25">
      <c r="A29" s="56"/>
      <c r="B29" s="52"/>
      <c r="C29" s="58"/>
      <c r="D29" s="58"/>
    </row>
    <row r="30" spans="1:4" x14ac:dyDescent="0.25">
      <c r="A30" s="56"/>
      <c r="B30" s="52"/>
      <c r="C30" s="56"/>
      <c r="D30" s="56"/>
    </row>
    <row r="31" spans="1:4" x14ac:dyDescent="0.25">
      <c r="A31" s="56"/>
      <c r="B31" s="53"/>
      <c r="C31" s="56"/>
      <c r="D31" s="58"/>
    </row>
    <row r="32" spans="1:4" x14ac:dyDescent="0.25">
      <c r="A32" s="56"/>
      <c r="B32" s="52"/>
      <c r="C32" s="58"/>
      <c r="D32" s="58"/>
    </row>
    <row r="33" spans="1:4" x14ac:dyDescent="0.25">
      <c r="A33" s="56"/>
      <c r="B33" s="53"/>
      <c r="C33" s="56"/>
      <c r="D33" s="56"/>
    </row>
    <row r="34" spans="1:4" x14ac:dyDescent="0.25">
      <c r="A34" s="56"/>
      <c r="B34" s="52"/>
      <c r="C34" s="58"/>
      <c r="D34" s="58"/>
    </row>
    <row r="35" spans="1:4" x14ac:dyDescent="0.25">
      <c r="A35" s="63"/>
      <c r="B35" s="63"/>
      <c r="C35" s="63"/>
      <c r="D35" s="63"/>
    </row>
    <row r="36" spans="1:4" x14ac:dyDescent="0.25">
      <c r="A36" s="63"/>
      <c r="B36" s="63"/>
      <c r="C36" s="63"/>
      <c r="D36" s="63"/>
    </row>
    <row r="37" spans="1:4" x14ac:dyDescent="0.25">
      <c r="A37" s="63"/>
      <c r="B37" s="63"/>
      <c r="C37" s="63"/>
      <c r="D37" s="63"/>
    </row>
    <row r="38" spans="1:4" x14ac:dyDescent="0.25">
      <c r="A38" s="63"/>
      <c r="B38" s="63"/>
      <c r="C38" s="63"/>
      <c r="D38" s="63"/>
    </row>
    <row r="39" spans="1:4" x14ac:dyDescent="0.25">
      <c r="A39" s="63"/>
      <c r="B39" s="63"/>
      <c r="C39" s="63"/>
      <c r="D39" s="63"/>
    </row>
    <row r="40" spans="1:4" x14ac:dyDescent="0.25">
      <c r="A40" s="63"/>
      <c r="B40" s="63"/>
      <c r="C40" s="63"/>
      <c r="D40" s="63"/>
    </row>
    <row r="41" spans="1:4" x14ac:dyDescent="0.25">
      <c r="A41" s="63"/>
      <c r="B41" s="63"/>
      <c r="C41" s="63"/>
      <c r="D41" s="63"/>
    </row>
    <row r="42" spans="1:4" x14ac:dyDescent="0.25">
      <c r="A42" s="63"/>
      <c r="B42" s="63"/>
      <c r="C42" s="63"/>
      <c r="D42" s="63"/>
    </row>
    <row r="43" spans="1:4" x14ac:dyDescent="0.25">
      <c r="A43" s="63"/>
      <c r="B43" s="63"/>
      <c r="C43" s="63"/>
      <c r="D43" s="63"/>
    </row>
    <row r="44" spans="1:4" x14ac:dyDescent="0.25">
      <c r="A44" s="63"/>
      <c r="B44" s="63"/>
      <c r="C44" s="63"/>
      <c r="D44" s="63"/>
    </row>
    <row r="45" spans="1:4" x14ac:dyDescent="0.25">
      <c r="A45" s="63"/>
      <c r="B45" s="63"/>
      <c r="C45" s="63"/>
      <c r="D45" s="63"/>
    </row>
    <row r="46" spans="1:4" x14ac:dyDescent="0.25">
      <c r="A46" s="63"/>
      <c r="B46" s="63"/>
      <c r="C46" s="63"/>
      <c r="D46" s="6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69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x14ac:dyDescent="0.25">
      <c r="A2" s="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24549.45</v>
      </c>
      <c r="C4" s="24">
        <f t="shared" ref="C4:N4" si="0">C5+C6+C7</f>
        <v>24818.15</v>
      </c>
      <c r="D4" s="24">
        <f t="shared" si="0"/>
        <v>24913.65</v>
      </c>
      <c r="E4" s="24">
        <f t="shared" si="0"/>
        <v>22005.65</v>
      </c>
      <c r="F4" s="24">
        <f t="shared" si="0"/>
        <v>22005.65</v>
      </c>
      <c r="G4" s="24">
        <f t="shared" si="0"/>
        <v>22005.65</v>
      </c>
      <c r="H4" s="24">
        <f t="shared" si="0"/>
        <v>22005.65</v>
      </c>
      <c r="I4" s="24">
        <f t="shared" si="0"/>
        <v>22005.65</v>
      </c>
      <c r="J4" s="24">
        <f t="shared" si="0"/>
        <v>22005.65</v>
      </c>
      <c r="K4" s="24">
        <f t="shared" si="0"/>
        <v>22005.65</v>
      </c>
      <c r="L4" s="24">
        <f t="shared" si="0"/>
        <v>22005.65</v>
      </c>
      <c r="M4" s="24">
        <f t="shared" si="0"/>
        <v>22005.65</v>
      </c>
      <c r="N4" s="24">
        <f t="shared" si="0"/>
        <v>272332.09999999992</v>
      </c>
    </row>
    <row r="5" spans="1:14" ht="39" customHeight="1" x14ac:dyDescent="0.35">
      <c r="A5" s="28" t="s">
        <v>17</v>
      </c>
      <c r="B5" s="25">
        <v>13319.21</v>
      </c>
      <c r="C5" s="25">
        <v>13319.21</v>
      </c>
      <c r="D5" s="25">
        <v>13319.21</v>
      </c>
      <c r="E5" s="25">
        <v>13319.21</v>
      </c>
      <c r="F5" s="25">
        <v>13319.21</v>
      </c>
      <c r="G5" s="25">
        <v>13319.21</v>
      </c>
      <c r="H5" s="25">
        <v>13319.21</v>
      </c>
      <c r="I5" s="25">
        <v>13319.21</v>
      </c>
      <c r="J5" s="25">
        <v>13319.21</v>
      </c>
      <c r="K5" s="25">
        <v>13319.21</v>
      </c>
      <c r="L5" s="25">
        <v>13319.21</v>
      </c>
      <c r="M5" s="25">
        <v>13319.21</v>
      </c>
      <c r="N5" s="25">
        <f t="shared" ref="N5:N23" si="1">SUM(B5:M5)</f>
        <v>159830.51999999993</v>
      </c>
    </row>
    <row r="6" spans="1:14" ht="44.25" customHeight="1" x14ac:dyDescent="0.35">
      <c r="A6" s="28" t="s">
        <v>39</v>
      </c>
      <c r="B6" s="25">
        <v>8686.44</v>
      </c>
      <c r="C6" s="25">
        <v>8686.44</v>
      </c>
      <c r="D6" s="25">
        <v>8686.44</v>
      </c>
      <c r="E6" s="25">
        <v>8686.44</v>
      </c>
      <c r="F6" s="25">
        <v>8686.44</v>
      </c>
      <c r="G6" s="25">
        <v>8686.44</v>
      </c>
      <c r="H6" s="25">
        <v>8686.44</v>
      </c>
      <c r="I6" s="25">
        <v>8686.44</v>
      </c>
      <c r="J6" s="25">
        <v>8686.44</v>
      </c>
      <c r="K6" s="25">
        <v>8686.44</v>
      </c>
      <c r="L6" s="25">
        <v>8686.44</v>
      </c>
      <c r="M6" s="25">
        <v>8686.44</v>
      </c>
      <c r="N6" s="25">
        <f>SUM(B6:M6)</f>
        <v>104237.28000000001</v>
      </c>
    </row>
    <row r="7" spans="1:14" ht="44.25" customHeight="1" x14ac:dyDescent="0.35">
      <c r="A7" s="28" t="s">
        <v>32</v>
      </c>
      <c r="B7" s="25">
        <f>2075+468.8</f>
        <v>2543.8000000000002</v>
      </c>
      <c r="C7" s="25">
        <v>2812.5</v>
      </c>
      <c r="D7" s="25">
        <f>2075+833</f>
        <v>2908</v>
      </c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8264.2999999999993</v>
      </c>
    </row>
    <row r="8" spans="1:14" ht="36" customHeight="1" x14ac:dyDescent="0.35">
      <c r="A8" s="29" t="s">
        <v>18</v>
      </c>
      <c r="B8" s="24">
        <f>B9+B10+B11+B12+B13</f>
        <v>23519.840000000004</v>
      </c>
      <c r="C8" s="24">
        <f t="shared" ref="C8:M8" si="2">C9+C10+C11+C12+C13</f>
        <v>22846.99</v>
      </c>
      <c r="D8" s="24">
        <f t="shared" si="2"/>
        <v>28744.99</v>
      </c>
      <c r="E8" s="24">
        <f t="shared" si="2"/>
        <v>37300.74</v>
      </c>
      <c r="F8" s="24">
        <f t="shared" si="2"/>
        <v>25958.93</v>
      </c>
      <c r="G8" s="24">
        <f t="shared" si="2"/>
        <v>36082.9</v>
      </c>
      <c r="H8" s="24">
        <f t="shared" si="2"/>
        <v>80106.02</v>
      </c>
      <c r="I8" s="24">
        <f t="shared" si="2"/>
        <v>36053.320000000007</v>
      </c>
      <c r="J8" s="24">
        <f t="shared" si="2"/>
        <v>22385.579999999998</v>
      </c>
      <c r="K8" s="24">
        <f t="shared" si="2"/>
        <v>37089.759999999995</v>
      </c>
      <c r="L8" s="24">
        <f t="shared" si="2"/>
        <v>25114.74</v>
      </c>
      <c r="M8" s="24">
        <f t="shared" si="2"/>
        <v>24129.11</v>
      </c>
      <c r="N8" s="24">
        <f t="shared" si="1"/>
        <v>399332.92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4511.92</v>
      </c>
      <c r="E9" s="25">
        <v>9982.7199999999993</v>
      </c>
      <c r="F9" s="25">
        <v>2948.92</v>
      </c>
      <c r="G9" s="25">
        <v>15056.07</v>
      </c>
      <c r="H9" s="25">
        <v>6010.17</v>
      </c>
      <c r="I9" s="25">
        <v>7337.22</v>
      </c>
      <c r="J9" s="25">
        <v>2158.92</v>
      </c>
      <c r="K9" s="25">
        <v>2158.92</v>
      </c>
      <c r="L9" s="25">
        <v>3696.02</v>
      </c>
      <c r="M9" s="25">
        <v>2158.92</v>
      </c>
      <c r="N9" s="24">
        <f t="shared" si="1"/>
        <v>60337.639999999992</v>
      </c>
    </row>
    <row r="10" spans="1:14" ht="45.75" customHeight="1" x14ac:dyDescent="0.35">
      <c r="A10" s="28" t="s">
        <v>20</v>
      </c>
      <c r="B10" s="26">
        <v>4038.35</v>
      </c>
      <c r="C10" s="25">
        <v>3595</v>
      </c>
      <c r="D10" s="25">
        <v>7140</v>
      </c>
      <c r="E10" s="25">
        <v>8839.2999999999993</v>
      </c>
      <c r="F10" s="25">
        <v>3340</v>
      </c>
      <c r="G10" s="25">
        <v>3340</v>
      </c>
      <c r="H10" s="25">
        <v>3340</v>
      </c>
      <c r="I10" s="25">
        <v>8654.2000000000007</v>
      </c>
      <c r="J10" s="25">
        <v>3850</v>
      </c>
      <c r="K10" s="25">
        <v>4039.65</v>
      </c>
      <c r="L10" s="25">
        <v>3340</v>
      </c>
      <c r="M10" s="25">
        <v>3340</v>
      </c>
      <c r="N10" s="24">
        <f t="shared" si="1"/>
        <v>56856.500000000007</v>
      </c>
    </row>
    <row r="11" spans="1:14" ht="45.75" customHeight="1" x14ac:dyDescent="0.35">
      <c r="A11" s="37" t="s">
        <v>30</v>
      </c>
      <c r="B11" s="26">
        <v>229.5</v>
      </c>
      <c r="C11" s="25"/>
      <c r="D11" s="25"/>
      <c r="E11" s="25"/>
      <c r="F11" s="25"/>
      <c r="G11" s="25"/>
      <c r="H11" s="25">
        <v>625.5</v>
      </c>
      <c r="I11" s="25"/>
      <c r="J11" s="25"/>
      <c r="K11" s="25"/>
      <c r="L11" s="25"/>
      <c r="M11" s="25">
        <v>943.36</v>
      </c>
      <c r="N11" s="24">
        <f t="shared" si="1"/>
        <v>1798.3600000000001</v>
      </c>
    </row>
    <row r="12" spans="1:14" ht="45.75" customHeight="1" x14ac:dyDescent="0.35">
      <c r="A12" s="37" t="s">
        <v>38</v>
      </c>
      <c r="B12" s="26">
        <v>16297.42</v>
      </c>
      <c r="C12" s="25">
        <v>16297.42</v>
      </c>
      <c r="D12" s="25">
        <v>16297.42</v>
      </c>
      <c r="E12" s="25">
        <f>16297.42+400</f>
        <v>16697.419999999998</v>
      </c>
      <c r="F12" s="25">
        <v>16297.42</v>
      </c>
      <c r="G12" s="25">
        <v>16297.42</v>
      </c>
      <c r="H12" s="25">
        <v>69536.58</v>
      </c>
      <c r="I12" s="25">
        <v>16297.42</v>
      </c>
      <c r="J12" s="25">
        <v>13799.71</v>
      </c>
      <c r="K12" s="25">
        <v>30297.42</v>
      </c>
      <c r="L12" s="25">
        <v>16297.42</v>
      </c>
      <c r="M12" s="25">
        <v>16297.42</v>
      </c>
      <c r="N12" s="24">
        <f t="shared" si="1"/>
        <v>260710.49</v>
      </c>
    </row>
    <row r="13" spans="1:14" ht="21.75" customHeight="1" x14ac:dyDescent="0.35">
      <c r="A13" s="28" t="s">
        <v>21</v>
      </c>
      <c r="B13" s="25">
        <v>795.65</v>
      </c>
      <c r="C13" s="25">
        <v>795.65</v>
      </c>
      <c r="D13" s="25">
        <v>795.65</v>
      </c>
      <c r="E13" s="25">
        <v>1781.3</v>
      </c>
      <c r="F13" s="25">
        <v>3372.59</v>
      </c>
      <c r="G13" s="25">
        <v>1389.41</v>
      </c>
      <c r="H13" s="25">
        <v>593.77</v>
      </c>
      <c r="I13" s="25">
        <v>3764.48</v>
      </c>
      <c r="J13" s="25">
        <v>2576.9499999999998</v>
      </c>
      <c r="K13" s="25">
        <v>593.77</v>
      </c>
      <c r="L13" s="25">
        <v>1781.3</v>
      </c>
      <c r="M13" s="25">
        <v>1389.41</v>
      </c>
      <c r="N13" s="25">
        <f t="shared" si="1"/>
        <v>19629.93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20514</v>
      </c>
      <c r="L14" s="24">
        <f t="shared" si="3"/>
        <v>31362.1</v>
      </c>
      <c r="M14" s="24">
        <f t="shared" si="3"/>
        <v>0</v>
      </c>
      <c r="N14" s="24">
        <f t="shared" si="1"/>
        <v>51876.1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>
        <v>31362.1</v>
      </c>
      <c r="M15" s="25"/>
      <c r="N15" s="25">
        <f t="shared" si="1"/>
        <v>31362.1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>
        <v>14400</v>
      </c>
      <c r="L16" s="25"/>
      <c r="M16" s="25"/>
      <c r="N16" s="25">
        <f t="shared" si="1"/>
        <v>14400</v>
      </c>
    </row>
    <row r="17" spans="1:14" ht="40.5" customHeight="1" x14ac:dyDescent="0.35">
      <c r="A17" s="37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>
        <v>6114</v>
      </c>
      <c r="L17" s="25"/>
      <c r="M17" s="25"/>
      <c r="N17" s="25">
        <f t="shared" si="1"/>
        <v>6114</v>
      </c>
    </row>
    <row r="18" spans="1:14" ht="40.5" customHeight="1" x14ac:dyDescent="0.35">
      <c r="A18" s="46" t="s">
        <v>51</v>
      </c>
      <c r="B18" s="25"/>
      <c r="C18" s="25"/>
      <c r="D18" s="25"/>
      <c r="E18" s="25"/>
      <c r="F18" s="25">
        <v>1267.0999999999999</v>
      </c>
      <c r="G18" s="25">
        <v>1389.7</v>
      </c>
      <c r="H18" s="25"/>
      <c r="I18" s="25"/>
      <c r="J18" s="25">
        <v>3273.9</v>
      </c>
      <c r="K18" s="25"/>
      <c r="L18" s="25"/>
      <c r="M18" s="25"/>
      <c r="N18" s="25">
        <f t="shared" si="1"/>
        <v>5930.7000000000007</v>
      </c>
    </row>
    <row r="19" spans="1:14" ht="40.5" customHeight="1" x14ac:dyDescent="0.35">
      <c r="A19" s="29" t="s">
        <v>53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7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58</v>
      </c>
      <c r="B23" s="24">
        <v>9237.9599999999991</v>
      </c>
      <c r="C23" s="24">
        <v>9237.9599999999991</v>
      </c>
      <c r="D23" s="24">
        <v>9237.9599999999991</v>
      </c>
      <c r="E23" s="24">
        <v>9237.9599999999991</v>
      </c>
      <c r="F23" s="24">
        <v>11168.28</v>
      </c>
      <c r="G23" s="24">
        <v>11168.28</v>
      </c>
      <c r="H23" s="24">
        <v>11168.28</v>
      </c>
      <c r="I23" s="24">
        <v>11168.28</v>
      </c>
      <c r="J23" s="24">
        <v>11168.28</v>
      </c>
      <c r="K23" s="24">
        <v>11168.28</v>
      </c>
      <c r="L23" s="24">
        <v>11168.28</v>
      </c>
      <c r="M23" s="24">
        <v>11168.28</v>
      </c>
      <c r="N23" s="24">
        <f t="shared" si="1"/>
        <v>126298.07999999999</v>
      </c>
    </row>
    <row r="24" spans="1:14" ht="22.5" customHeight="1" x14ac:dyDescent="0.35">
      <c r="A24" s="29" t="s">
        <v>25</v>
      </c>
      <c r="B24" s="24">
        <f>B4+B8+B14+B23+B18+B19</f>
        <v>57307.250000000007</v>
      </c>
      <c r="C24" s="24">
        <f t="shared" ref="C24:N24" si="6">C4+C8+C14+C23+C18+C19</f>
        <v>56903.1</v>
      </c>
      <c r="D24" s="24">
        <f t="shared" si="6"/>
        <v>62896.6</v>
      </c>
      <c r="E24" s="24">
        <f t="shared" si="6"/>
        <v>68544.350000000006</v>
      </c>
      <c r="F24" s="24">
        <f t="shared" si="6"/>
        <v>60399.96</v>
      </c>
      <c r="G24" s="24">
        <f t="shared" si="6"/>
        <v>70646.53</v>
      </c>
      <c r="H24" s="24">
        <f t="shared" si="6"/>
        <v>113279.95000000001</v>
      </c>
      <c r="I24" s="24">
        <f t="shared" si="6"/>
        <v>69227.250000000015</v>
      </c>
      <c r="J24" s="24">
        <f t="shared" si="6"/>
        <v>58833.409999999996</v>
      </c>
      <c r="K24" s="24">
        <f t="shared" si="6"/>
        <v>90777.69</v>
      </c>
      <c r="L24" s="24">
        <f t="shared" si="6"/>
        <v>89650.76999999999</v>
      </c>
      <c r="M24" s="24">
        <f t="shared" si="6"/>
        <v>57303.040000000001</v>
      </c>
      <c r="N24" s="24">
        <f t="shared" si="6"/>
        <v>855769.89999999979</v>
      </c>
    </row>
    <row r="25" spans="1:14" ht="15.75" x14ac:dyDescent="0.25">
      <c r="A25" s="70" t="s">
        <v>59</v>
      </c>
      <c r="B25" s="70"/>
      <c r="C25" s="70"/>
      <c r="D25" s="30"/>
      <c r="E25" s="30"/>
      <c r="F25" s="30"/>
      <c r="G25" s="39"/>
      <c r="H25" s="30"/>
      <c r="I25" s="30"/>
      <c r="J25" s="30"/>
      <c r="K25" s="30"/>
      <c r="L25" s="71" t="s">
        <v>29</v>
      </c>
      <c r="M25" s="71"/>
      <c r="N25" s="71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0" t="s">
        <v>27</v>
      </c>
      <c r="B27" s="70"/>
      <c r="C27" s="70"/>
      <c r="D27" s="30"/>
      <c r="E27" s="30"/>
      <c r="F27" s="30"/>
      <c r="G27" s="30"/>
      <c r="H27" s="30"/>
      <c r="I27" s="30"/>
      <c r="J27" s="30"/>
      <c r="K27" s="30"/>
      <c r="L27" s="71" t="s">
        <v>33</v>
      </c>
      <c r="M27" s="71"/>
      <c r="N27" s="7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2"/>
  <sheetViews>
    <sheetView workbookViewId="0">
      <selection activeCell="C11" sqref="C11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49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1" t="s">
        <v>41</v>
      </c>
      <c r="B4" s="41" t="s">
        <v>41</v>
      </c>
      <c r="C4" s="41"/>
      <c r="D4" s="41" t="s">
        <v>42</v>
      </c>
      <c r="E4" s="41" t="s">
        <v>43</v>
      </c>
      <c r="F4" s="10"/>
    </row>
    <row r="5" spans="1:7" x14ac:dyDescent="0.25">
      <c r="A5" s="42" t="s">
        <v>44</v>
      </c>
      <c r="B5" s="42" t="s">
        <v>45</v>
      </c>
      <c r="C5" s="42" t="s">
        <v>46</v>
      </c>
      <c r="D5" s="42" t="s">
        <v>47</v>
      </c>
      <c r="E5" s="42" t="s">
        <v>48</v>
      </c>
      <c r="F5" s="10"/>
    </row>
    <row r="6" spans="1:7" x14ac:dyDescent="0.25">
      <c r="A6" s="33"/>
      <c r="B6" s="33"/>
      <c r="C6" s="44"/>
      <c r="D6" s="43"/>
      <c r="E6" s="45"/>
      <c r="F6" s="10"/>
    </row>
    <row r="7" spans="1:7" x14ac:dyDescent="0.25">
      <c r="A7" s="33"/>
      <c r="B7" s="33"/>
      <c r="C7" s="44"/>
      <c r="D7" s="43"/>
      <c r="E7" s="45"/>
      <c r="F7" s="10"/>
    </row>
    <row r="8" spans="1:7" x14ac:dyDescent="0.25">
      <c r="A8" s="33"/>
      <c r="B8" s="33"/>
      <c r="C8" s="44"/>
      <c r="D8" s="43"/>
      <c r="E8" s="33"/>
      <c r="F8" s="10"/>
    </row>
    <row r="9" spans="1:7" x14ac:dyDescent="0.25">
      <c r="A9" s="33"/>
      <c r="B9" s="33"/>
      <c r="C9" s="44"/>
      <c r="D9" s="43"/>
      <c r="E9" s="33"/>
      <c r="F9" s="10"/>
    </row>
    <row r="10" spans="1:7" x14ac:dyDescent="0.25">
      <c r="A10" s="33"/>
      <c r="B10" s="33"/>
      <c r="C10" s="44"/>
      <c r="D10" s="43"/>
      <c r="E10" s="33"/>
      <c r="F10" s="10"/>
    </row>
    <row r="11" spans="1:7" x14ac:dyDescent="0.25">
      <c r="A11" s="33"/>
      <c r="B11" s="33"/>
      <c r="C11" s="44"/>
      <c r="D11" s="43"/>
      <c r="E11" s="33"/>
      <c r="F11" s="10"/>
    </row>
    <row r="12" spans="1:7" x14ac:dyDescent="0.25">
      <c r="A12" s="33"/>
      <c r="B12" s="33"/>
      <c r="C12" s="44"/>
      <c r="D12" s="43"/>
      <c r="E12" s="33"/>
      <c r="F12" s="10"/>
    </row>
    <row r="13" spans="1:7" x14ac:dyDescent="0.25">
      <c r="A13" s="33"/>
      <c r="B13" s="33"/>
      <c r="C13" s="44"/>
      <c r="D13" s="43"/>
      <c r="E13" s="33"/>
      <c r="F13" s="10"/>
    </row>
    <row r="14" spans="1:7" x14ac:dyDescent="0.25">
      <c r="A14" s="33"/>
      <c r="B14" s="33"/>
      <c r="C14" s="44"/>
      <c r="D14" s="43"/>
      <c r="E14" s="33"/>
      <c r="F14" s="10"/>
    </row>
    <row r="15" spans="1:7" x14ac:dyDescent="0.25">
      <c r="A15" s="33"/>
      <c r="B15" s="33"/>
      <c r="C15" s="44"/>
      <c r="D15" s="43"/>
      <c r="E15" s="33"/>
      <c r="F15" s="10"/>
    </row>
    <row r="16" spans="1:7" x14ac:dyDescent="0.25">
      <c r="A16" s="33"/>
      <c r="B16" s="33"/>
      <c r="C16" s="44"/>
      <c r="D16" s="43"/>
      <c r="E16" s="33"/>
      <c r="F16" s="10"/>
    </row>
    <row r="17" spans="1:6" x14ac:dyDescent="0.25">
      <c r="A17" s="33"/>
      <c r="B17" s="33"/>
      <c r="C17" s="44"/>
      <c r="D17" s="43"/>
      <c r="E17" s="33"/>
      <c r="F17" s="10"/>
    </row>
    <row r="18" spans="1:6" x14ac:dyDescent="0.25">
      <c r="A18" s="33"/>
      <c r="B18" s="33"/>
      <c r="C18" s="44"/>
      <c r="D18" s="43"/>
      <c r="E18" s="33"/>
      <c r="F18" s="10"/>
    </row>
    <row r="19" spans="1:6" x14ac:dyDescent="0.25">
      <c r="A19" s="33"/>
      <c r="B19" s="33"/>
      <c r="C19" s="44"/>
      <c r="D19" s="33"/>
      <c r="E19" s="33"/>
      <c r="F19" s="10"/>
    </row>
    <row r="20" spans="1:6" x14ac:dyDescent="0.25">
      <c r="A20" s="33"/>
      <c r="B20" s="33"/>
      <c r="C20" s="44"/>
      <c r="D20" s="33"/>
      <c r="E20" s="33"/>
      <c r="F20" s="10"/>
    </row>
    <row r="21" spans="1:6" x14ac:dyDescent="0.25">
      <c r="A21" s="33"/>
      <c r="B21" s="33"/>
      <c r="C21" s="44"/>
      <c r="D21" s="33"/>
      <c r="E21" s="33"/>
      <c r="F21" s="10"/>
    </row>
    <row r="22" spans="1:6" x14ac:dyDescent="0.25">
      <c r="A22" s="33"/>
      <c r="B22" s="33"/>
      <c r="C22" s="44"/>
      <c r="D22" s="33"/>
      <c r="E22" s="33"/>
      <c r="F22" s="10"/>
    </row>
    <row r="23" spans="1:6" x14ac:dyDescent="0.25">
      <c r="A23" s="33"/>
      <c r="B23" s="33"/>
      <c r="C23" s="44"/>
      <c r="D23" s="33"/>
      <c r="E23" s="33"/>
      <c r="F23" s="10"/>
    </row>
    <row r="24" spans="1:6" x14ac:dyDescent="0.25">
      <c r="A24" s="33"/>
      <c r="B24" s="33"/>
      <c r="C24" s="44"/>
      <c r="D24" s="33"/>
      <c r="E24" s="33"/>
      <c r="F24" s="10"/>
    </row>
    <row r="25" spans="1:6" x14ac:dyDescent="0.25">
      <c r="A25" s="33"/>
      <c r="B25" s="33"/>
      <c r="C25" s="44"/>
      <c r="D25" s="33"/>
      <c r="E25" s="33"/>
      <c r="F25" s="10"/>
    </row>
    <row r="26" spans="1:6" x14ac:dyDescent="0.25">
      <c r="A26" s="33"/>
      <c r="B26" s="33"/>
      <c r="C26" s="44"/>
      <c r="D26" s="33"/>
      <c r="E26" s="33"/>
      <c r="F26" s="10"/>
    </row>
    <row r="27" spans="1:6" x14ac:dyDescent="0.25">
      <c r="A27" s="33"/>
      <c r="B27" s="33"/>
      <c r="C27" s="44"/>
      <c r="D27" s="33"/>
      <c r="E27" s="33"/>
      <c r="F27" s="10"/>
    </row>
    <row r="28" spans="1:6" x14ac:dyDescent="0.25">
      <c r="A28" s="33"/>
      <c r="B28" s="33"/>
      <c r="C28" s="44"/>
      <c r="D28" s="33"/>
      <c r="E28" s="33"/>
      <c r="F28" s="10"/>
    </row>
    <row r="29" spans="1:6" x14ac:dyDescent="0.25">
      <c r="A29" s="33"/>
      <c r="B29" s="33"/>
      <c r="C29" s="44"/>
      <c r="D29" s="33"/>
      <c r="E29" s="33"/>
      <c r="F29" s="10"/>
    </row>
    <row r="30" spans="1:6" x14ac:dyDescent="0.25">
      <c r="A30" s="33"/>
      <c r="B30" s="33"/>
      <c r="C30" s="44"/>
      <c r="D30" s="33"/>
      <c r="E30" s="33"/>
      <c r="F30" s="10"/>
    </row>
    <row r="31" spans="1:6" x14ac:dyDescent="0.25">
      <c r="A31" s="33"/>
      <c r="B31" s="33"/>
      <c r="C31" s="44"/>
      <c r="D31" s="33"/>
      <c r="E31" s="33"/>
      <c r="F31" s="10"/>
    </row>
    <row r="32" spans="1:6" x14ac:dyDescent="0.25">
      <c r="A32" s="33"/>
      <c r="B32" s="33"/>
      <c r="C32" s="44"/>
      <c r="D32" s="33"/>
      <c r="E32" s="33"/>
      <c r="F32" s="10"/>
    </row>
    <row r="33" spans="1:6" x14ac:dyDescent="0.25">
      <c r="A33" s="33"/>
      <c r="B33" s="33"/>
      <c r="C33" s="44"/>
      <c r="D33" s="33"/>
      <c r="E33" s="33"/>
      <c r="F33" s="10"/>
    </row>
    <row r="34" spans="1:6" x14ac:dyDescent="0.25">
      <c r="A34" s="33"/>
      <c r="B34" s="33"/>
      <c r="C34" s="44"/>
      <c r="D34" s="33"/>
      <c r="E34" s="33"/>
      <c r="F34" s="10"/>
    </row>
    <row r="35" spans="1:6" x14ac:dyDescent="0.25">
      <c r="A35" s="33"/>
      <c r="B35" s="33"/>
      <c r="C35" s="44"/>
      <c r="D35" s="33"/>
      <c r="E35" s="33"/>
      <c r="F35" s="10"/>
    </row>
    <row r="36" spans="1:6" x14ac:dyDescent="0.25">
      <c r="A36" s="33"/>
      <c r="B36" s="33"/>
      <c r="C36" s="44"/>
      <c r="D36" s="33"/>
      <c r="E36" s="33"/>
      <c r="F36" s="10"/>
    </row>
    <row r="37" spans="1:6" x14ac:dyDescent="0.25">
      <c r="A37" s="33"/>
      <c r="B37" s="33"/>
      <c r="C37" s="44"/>
      <c r="D37" s="33"/>
      <c r="E37" s="33"/>
      <c r="F37" s="10"/>
    </row>
    <row r="38" spans="1:6" x14ac:dyDescent="0.25">
      <c r="A38" s="33"/>
      <c r="B38" s="33"/>
      <c r="C38" s="44"/>
      <c r="D38" s="33"/>
      <c r="E38" s="33"/>
      <c r="F38" s="10"/>
    </row>
    <row r="39" spans="1:6" x14ac:dyDescent="0.25">
      <c r="A39" s="33"/>
      <c r="B39" s="33"/>
      <c r="C39" s="44"/>
      <c r="D39" s="33"/>
      <c r="E39" s="33"/>
      <c r="F39" s="10"/>
    </row>
    <row r="40" spans="1:6" x14ac:dyDescent="0.25">
      <c r="A40" s="33"/>
      <c r="B40" s="33"/>
      <c r="C40" s="44"/>
      <c r="D40" s="33"/>
      <c r="E40" s="33"/>
      <c r="F40" s="10"/>
    </row>
    <row r="41" spans="1:6" x14ac:dyDescent="0.25">
      <c r="A41" s="33"/>
      <c r="B41" s="33"/>
      <c r="C41" s="44"/>
      <c r="D41" s="33"/>
      <c r="E41" s="33"/>
      <c r="F41" s="10"/>
    </row>
    <row r="42" spans="1:6" x14ac:dyDescent="0.25">
      <c r="A42" s="33"/>
      <c r="B42" s="33"/>
      <c r="C42" s="44"/>
      <c r="D42" s="33"/>
      <c r="E42" s="33"/>
      <c r="F42" s="10"/>
    </row>
    <row r="43" spans="1:6" x14ac:dyDescent="0.25">
      <c r="A43" s="33"/>
      <c r="B43" s="33"/>
      <c r="C43" s="44"/>
      <c r="D43" s="33"/>
      <c r="E43" s="33"/>
      <c r="F43" s="10"/>
    </row>
    <row r="44" spans="1:6" x14ac:dyDescent="0.25">
      <c r="A44" s="33"/>
      <c r="B44" s="33"/>
      <c r="C44" s="44"/>
      <c r="D44" s="33"/>
      <c r="E44" s="33"/>
      <c r="F44" s="10"/>
    </row>
    <row r="45" spans="1:6" x14ac:dyDescent="0.25">
      <c r="A45" s="33"/>
      <c r="B45" s="33"/>
      <c r="C45" s="44"/>
      <c r="D45" s="33"/>
      <c r="E45" s="33"/>
      <c r="F45" s="10"/>
    </row>
    <row r="46" spans="1:6" x14ac:dyDescent="0.25">
      <c r="A46" s="33"/>
      <c r="B46" s="33"/>
      <c r="C46" s="44"/>
      <c r="D46" s="33"/>
      <c r="E46" s="33"/>
      <c r="F46" s="10"/>
    </row>
    <row r="47" spans="1:6" x14ac:dyDescent="0.25">
      <c r="A47" s="33"/>
      <c r="B47" s="33"/>
      <c r="C47" s="44"/>
      <c r="D47" s="33"/>
      <c r="E47" s="33"/>
      <c r="F47" s="10"/>
    </row>
    <row r="48" spans="1:6" x14ac:dyDescent="0.25">
      <c r="A48" s="33"/>
      <c r="B48" s="33"/>
      <c r="C48" s="44"/>
      <c r="D48" s="33"/>
      <c r="E48" s="33"/>
      <c r="F48" s="10"/>
    </row>
    <row r="49" spans="1:6" x14ac:dyDescent="0.25">
      <c r="A49" s="33"/>
      <c r="B49" s="33"/>
      <c r="C49" s="44"/>
      <c r="D49" s="33"/>
      <c r="E49" s="33"/>
      <c r="F49" s="10"/>
    </row>
    <row r="50" spans="1:6" x14ac:dyDescent="0.25">
      <c r="A50" s="33"/>
      <c r="B50" s="33"/>
      <c r="C50" s="44"/>
      <c r="D50" s="33"/>
      <c r="E50" s="33"/>
      <c r="F50" s="10"/>
    </row>
    <row r="51" spans="1:6" x14ac:dyDescent="0.25">
      <c r="A51" s="33"/>
      <c r="B51" s="33"/>
      <c r="C51" s="44"/>
      <c r="D51" s="33"/>
      <c r="E51" s="33"/>
      <c r="F51" s="10"/>
    </row>
    <row r="52" spans="1:6" x14ac:dyDescent="0.25">
      <c r="A52" s="33"/>
      <c r="B52" s="33"/>
      <c r="C52" s="44"/>
      <c r="D52" s="33"/>
      <c r="E52" s="33"/>
      <c r="F52" s="10"/>
    </row>
    <row r="53" spans="1:6" x14ac:dyDescent="0.25">
      <c r="A53" s="33"/>
      <c r="B53" s="33"/>
      <c r="C53" s="44"/>
      <c r="D53" s="33"/>
      <c r="E53" s="33"/>
      <c r="F53" s="10"/>
    </row>
    <row r="54" spans="1:6" x14ac:dyDescent="0.25">
      <c r="A54" s="33"/>
      <c r="B54" s="33"/>
      <c r="C54" s="44"/>
      <c r="D54" s="33"/>
      <c r="E54" s="33"/>
      <c r="F54" s="10"/>
    </row>
    <row r="55" spans="1:6" x14ac:dyDescent="0.25">
      <c r="A55" s="33"/>
      <c r="B55" s="33"/>
      <c r="C55" s="44"/>
      <c r="D55" s="33"/>
      <c r="E55" s="33"/>
      <c r="F55" s="10"/>
    </row>
    <row r="56" spans="1:6" x14ac:dyDescent="0.25">
      <c r="A56" s="33"/>
      <c r="B56" s="33"/>
      <c r="C56" s="44"/>
      <c r="D56" s="33"/>
      <c r="E56" s="33"/>
      <c r="F56" s="10"/>
    </row>
    <row r="57" spans="1:6" x14ac:dyDescent="0.25">
      <c r="A57" s="33"/>
      <c r="B57" s="33"/>
      <c r="C57" s="44"/>
      <c r="D57" s="33"/>
      <c r="E57" s="33"/>
      <c r="F57" s="10"/>
    </row>
    <row r="58" spans="1:6" x14ac:dyDescent="0.25">
      <c r="A58" s="33"/>
      <c r="B58" s="33"/>
      <c r="C58" s="44"/>
      <c r="D58" s="33"/>
      <c r="E58" s="33"/>
      <c r="F58" s="10"/>
    </row>
    <row r="59" spans="1:6" x14ac:dyDescent="0.25">
      <c r="A59" s="33"/>
      <c r="B59" s="33"/>
      <c r="C59" s="44"/>
      <c r="D59" s="33"/>
      <c r="E59" s="33"/>
      <c r="F59" s="10"/>
    </row>
    <row r="60" spans="1:6" x14ac:dyDescent="0.25">
      <c r="A60" s="33"/>
      <c r="B60" s="33"/>
      <c r="C60" s="44"/>
      <c r="D60" s="33"/>
      <c r="E60" s="33"/>
      <c r="F60" s="10"/>
    </row>
    <row r="61" spans="1:6" x14ac:dyDescent="0.25">
      <c r="A61" s="13"/>
      <c r="B61" s="13"/>
      <c r="C61" s="44"/>
      <c r="D61" s="13"/>
      <c r="E61" s="13"/>
    </row>
    <row r="62" spans="1:6" x14ac:dyDescent="0.25">
      <c r="A62" s="13"/>
      <c r="B62" s="13"/>
      <c r="C62" s="44"/>
      <c r="D62" s="13"/>
      <c r="E62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activeCell="D11" sqref="D11"/>
    </sheetView>
  </sheetViews>
  <sheetFormatPr defaultRowHeight="15" x14ac:dyDescent="0.25"/>
  <cols>
    <col min="1" max="1" width="5.28515625" customWidth="1"/>
    <col min="2" max="2" width="49.5703125" customWidth="1"/>
    <col min="3" max="3" width="11" customWidth="1"/>
    <col min="4" max="4" width="11.140625" customWidth="1"/>
  </cols>
  <sheetData>
    <row r="1" spans="1:4" ht="15.75" x14ac:dyDescent="0.25">
      <c r="A1" s="1"/>
      <c r="B1" s="66" t="s">
        <v>67</v>
      </c>
      <c r="C1" s="66"/>
      <c r="D1" s="66"/>
    </row>
    <row r="2" spans="1:4" ht="15.75" x14ac:dyDescent="0.25">
      <c r="A2" s="1"/>
      <c r="B2" s="68" t="s">
        <v>49</v>
      </c>
      <c r="C2" s="68"/>
      <c r="D2" s="68"/>
    </row>
    <row r="3" spans="1:4" ht="15.75" x14ac:dyDescent="0.25">
      <c r="A3" s="1"/>
      <c r="B3" s="66" t="s">
        <v>50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8" t="s">
        <v>8</v>
      </c>
      <c r="C5" s="9"/>
      <c r="D5" s="7"/>
    </row>
    <row r="6" spans="1:4" x14ac:dyDescent="0.25">
      <c r="A6" s="11">
        <v>1</v>
      </c>
      <c r="B6" s="11" t="s">
        <v>81</v>
      </c>
      <c r="C6" s="11">
        <v>1267.0999999999999</v>
      </c>
      <c r="D6" s="3">
        <f>C6</f>
        <v>1267.0999999999999</v>
      </c>
    </row>
    <row r="7" spans="1:4" x14ac:dyDescent="0.25">
      <c r="A7" s="11"/>
      <c r="B7" s="3" t="s">
        <v>9</v>
      </c>
      <c r="C7" s="3"/>
      <c r="D7" s="50"/>
    </row>
    <row r="8" spans="1:4" x14ac:dyDescent="0.25">
      <c r="A8" s="13">
        <v>1</v>
      </c>
      <c r="B8" s="13" t="s">
        <v>86</v>
      </c>
      <c r="C8" s="13">
        <v>1389.7</v>
      </c>
      <c r="D8" s="40">
        <f>C8+D6</f>
        <v>2656.8</v>
      </c>
    </row>
    <row r="9" spans="1:4" x14ac:dyDescent="0.25">
      <c r="A9" s="13"/>
      <c r="B9" s="3" t="s">
        <v>12</v>
      </c>
      <c r="C9" s="13"/>
      <c r="D9" s="40"/>
    </row>
    <row r="10" spans="1:4" x14ac:dyDescent="0.25">
      <c r="A10" s="13">
        <v>1</v>
      </c>
      <c r="B10" s="11" t="s">
        <v>86</v>
      </c>
      <c r="C10" s="13">
        <v>3273.9</v>
      </c>
      <c r="D10" s="40">
        <f>C10+D8</f>
        <v>5930.7000000000007</v>
      </c>
    </row>
    <row r="11" spans="1:4" x14ac:dyDescent="0.25">
      <c r="A11" s="13"/>
      <c r="B11" s="11"/>
      <c r="C11" s="13"/>
      <c r="D11" s="40"/>
    </row>
    <row r="12" spans="1:4" x14ac:dyDescent="0.25">
      <c r="A12" s="13"/>
      <c r="B12" s="3"/>
      <c r="C12" s="12"/>
      <c r="D12" s="40"/>
    </row>
    <row r="13" spans="1:4" x14ac:dyDescent="0.25">
      <c r="A13" s="13"/>
      <c r="B13" s="3"/>
      <c r="C13" s="13"/>
      <c r="D13" s="40"/>
    </row>
    <row r="14" spans="1:4" x14ac:dyDescent="0.25">
      <c r="A14" s="13"/>
      <c r="B14" s="11"/>
      <c r="C14" s="13"/>
      <c r="D14" s="12"/>
    </row>
    <row r="15" spans="1:4" x14ac:dyDescent="0.25">
      <c r="A15" s="13"/>
      <c r="B15" s="11"/>
      <c r="C15" s="13"/>
      <c r="D15" s="40"/>
    </row>
    <row r="16" spans="1:4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40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3"/>
      <c r="D19" s="12"/>
    </row>
    <row r="20" spans="1:4" x14ac:dyDescent="0.25">
      <c r="A20" s="13"/>
      <c r="B20" s="11"/>
      <c r="C20" s="12"/>
      <c r="D20" s="12"/>
    </row>
    <row r="21" spans="1:4" x14ac:dyDescent="0.25">
      <c r="A21" s="13"/>
      <c r="B21" s="3"/>
      <c r="C21" s="13"/>
      <c r="D21" s="13"/>
    </row>
    <row r="22" spans="1:4" x14ac:dyDescent="0.25">
      <c r="A22" s="13"/>
      <c r="B22" s="11"/>
      <c r="C22" s="12"/>
      <c r="D22" s="12"/>
    </row>
    <row r="23" spans="1:4" x14ac:dyDescent="0.25">
      <c r="A23" s="13"/>
      <c r="B23" s="3"/>
      <c r="C23" s="13"/>
      <c r="D23" s="12"/>
    </row>
    <row r="24" spans="1:4" x14ac:dyDescent="0.25">
      <c r="A24" s="13"/>
      <c r="B24" s="11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11"/>
      <c r="C37" s="13"/>
      <c r="D37" s="13"/>
    </row>
    <row r="38" spans="1:4" x14ac:dyDescent="0.25">
      <c r="A38" s="13"/>
      <c r="B38" s="3"/>
      <c r="C38" s="12"/>
      <c r="D3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2017-04-04T07:43:30Z</cp:lastPrinted>
  <dcterms:created xsi:type="dcterms:W3CDTF">2011-07-25T05:21:17Z</dcterms:created>
  <dcterms:modified xsi:type="dcterms:W3CDTF">2024-01-16T06:56:43Z</dcterms:modified>
</cp:coreProperties>
</file>