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50FFAC03-60D4-4BF3-9519-5B842F2C5AEE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пример" sheetId="10" r:id="rId10"/>
    <sheet name="работы ТР" sheetId="12" r:id="rId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5" l="1"/>
  <c r="C9" i="7"/>
  <c r="D9" i="7"/>
  <c r="D16" i="9"/>
  <c r="C16" i="9"/>
  <c r="D19" i="6"/>
  <c r="D63" i="2"/>
  <c r="C63" i="2"/>
  <c r="D72" i="1"/>
  <c r="C72" i="1"/>
  <c r="D57" i="2"/>
  <c r="C57" i="2"/>
  <c r="C67" i="1"/>
  <c r="D53" i="2"/>
  <c r="C53" i="2"/>
  <c r="C59" i="1"/>
  <c r="D17" i="6"/>
  <c r="C17" i="6"/>
  <c r="D47" i="2"/>
  <c r="C47" i="2"/>
  <c r="C54" i="1"/>
  <c r="D40" i="2"/>
  <c r="C40" i="2"/>
  <c r="C50" i="1"/>
  <c r="D36" i="2"/>
  <c r="C36" i="2"/>
  <c r="C45" i="1"/>
  <c r="D12" i="9"/>
  <c r="C12" i="9"/>
  <c r="D10" i="3"/>
  <c r="D31" i="2"/>
  <c r="C31" i="2"/>
  <c r="C40" i="1"/>
  <c r="D6" i="9"/>
  <c r="D12" i="6"/>
  <c r="C12" i="6"/>
  <c r="D26" i="2"/>
  <c r="C26" i="2"/>
  <c r="C30" i="1"/>
  <c r="C22" i="2"/>
  <c r="C25" i="1"/>
  <c r="D6" i="3" l="1"/>
  <c r="D8" i="3" s="1"/>
  <c r="C17" i="2"/>
  <c r="C20" i="1"/>
  <c r="C13" i="2"/>
  <c r="C13" i="1"/>
  <c r="B7" i="5"/>
  <c r="D6" i="6"/>
  <c r="D8" i="6" s="1"/>
  <c r="N23" i="5"/>
  <c r="C8" i="2" l="1"/>
  <c r="D8" i="2" s="1"/>
  <c r="D13" i="2" s="1"/>
  <c r="D17" i="2" s="1"/>
  <c r="D22" i="2" s="1"/>
  <c r="C8" i="1" l="1"/>
  <c r="D8" i="1" s="1"/>
  <c r="D13" i="1" s="1"/>
  <c r="D20" i="1" s="1"/>
  <c r="D25" i="1" s="1"/>
  <c r="D30" i="1" s="1"/>
  <c r="D40" i="1" s="1"/>
  <c r="D45" i="1" s="1"/>
  <c r="D50" i="1" s="1"/>
  <c r="D54" i="1" s="1"/>
  <c r="D59" i="1" s="1"/>
  <c r="D67" i="1" s="1"/>
  <c r="N10" i="5" l="1"/>
  <c r="E35" i="10" l="1"/>
  <c r="E31" i="10"/>
  <c r="E32" i="10"/>
  <c r="B32" i="10" s="1"/>
  <c r="E29" i="10"/>
  <c r="E28" i="10"/>
  <c r="E27" i="10"/>
  <c r="E34" i="10"/>
  <c r="E33" i="10"/>
  <c r="E26" i="10"/>
  <c r="E23" i="10"/>
  <c r="E22" i="10"/>
  <c r="E21" i="10"/>
  <c r="M4" i="5" l="1"/>
  <c r="L4" i="5"/>
  <c r="K4" i="5"/>
  <c r="J4" i="5"/>
  <c r="I4" i="5"/>
  <c r="H4" i="5"/>
  <c r="G4" i="5"/>
  <c r="F4" i="5"/>
  <c r="E4" i="5"/>
  <c r="D4" i="5"/>
  <c r="C4" i="5"/>
  <c r="E20" i="10" s="1"/>
  <c r="B4" i="5"/>
  <c r="B14" i="5" l="1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E24" i="10" s="1"/>
  <c r="E38" i="10" s="1"/>
  <c r="B8" i="5"/>
  <c r="M14" i="5"/>
  <c r="L14" i="5"/>
  <c r="K14" i="5"/>
  <c r="J14" i="5"/>
  <c r="I14" i="5"/>
  <c r="G14" i="5"/>
  <c r="F14" i="5"/>
  <c r="E14" i="5"/>
  <c r="D14" i="5"/>
  <c r="C14" i="5"/>
  <c r="N8" i="5" l="1"/>
  <c r="E24" i="5"/>
  <c r="J24" i="5"/>
  <c r="H24" i="5"/>
  <c r="I24" i="5"/>
  <c r="D24" i="5"/>
  <c r="F24" i="5"/>
  <c r="K24" i="5"/>
  <c r="B24" i="5"/>
  <c r="G24" i="5"/>
  <c r="L24" i="5"/>
  <c r="M24" i="5"/>
  <c r="C24" i="5"/>
  <c r="N19" i="5"/>
  <c r="N6" i="5"/>
  <c r="N13" i="5"/>
  <c r="N5" i="5"/>
  <c r="N4" i="5" s="1"/>
  <c r="N9" i="5" l="1"/>
  <c r="E25" i="10" s="1"/>
  <c r="N15" i="5" l="1"/>
  <c r="N16" i="5"/>
  <c r="N14" i="5"/>
  <c r="N24" i="5" s="1"/>
</calcChain>
</file>

<file path=xl/sharedStrings.xml><?xml version="1.0" encoding="utf-8"?>
<sst xmlns="http://schemas.openxmlformats.org/spreadsheetml/2006/main" count="337" uniqueCount="188">
  <si>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</si>
  <si>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</si>
  <si>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</si>
  <si>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</si>
  <si>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</si>
  <si>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</si>
  <si>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</si>
  <si>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</si>
  <si>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</si>
  <si>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</si>
  <si>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</si>
  <si>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</si>
  <si>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</si>
  <si>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</si>
  <si>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</si>
  <si>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</si>
  <si>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</si>
  <si>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</si>
  <si>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</si>
  <si>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</si>
  <si>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</si>
  <si>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</si>
  <si>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</si>
  <si>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</si>
  <si>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</si>
  <si>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</si>
  <si>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</si>
  <si>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</si>
  <si>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</si>
  <si>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</si>
  <si>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</si>
  <si>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</si>
  <si>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</si>
  <si>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</si>
  <si>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</si>
  <si>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</si>
  <si>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</si>
  <si>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</si>
  <si>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</si>
  <si>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</si>
  <si>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</si>
  <si>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</si>
  <si>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</si>
  <si>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</si>
  <si>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</si>
  <si>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</si>
  <si>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</si>
  <si>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</si>
  <si>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</si>
  <si>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Сосновая,7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</si>
  <si>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</si>
  <si>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</si>
  <si>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</si>
  <si>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</si>
  <si>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</si>
  <si>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</si>
  <si>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</si>
  <si>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</si>
  <si>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</si>
  <si>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</si>
  <si>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</si>
  <si>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 xml:space="preserve">             Собственники помещений в многоквартирном доме , расположенном по адресу :</t>
  </si>
  <si>
    <t>1. Исполнителем предъявлены к приемке следующие оказанные на основании договора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</si>
  <si>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</si>
  <si>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</si>
  <si>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</si>
  <si>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</si>
  <si>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</si>
  <si>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t>санитарная уборка лестничных клеток</t>
  </si>
  <si>
    <t>м2</t>
  </si>
  <si>
    <t>Очистка дорог</t>
  </si>
  <si>
    <t>м/час</t>
  </si>
  <si>
    <t>ч/час</t>
  </si>
  <si>
    <t xml:space="preserve">         в т.ч. т/о видеонаблюдения</t>
  </si>
  <si>
    <t xml:space="preserve">         в т.ч. т/о домофонов</t>
  </si>
  <si>
    <t>квартира</t>
  </si>
  <si>
    <t>- эл.оборудование</t>
  </si>
  <si>
    <t>час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</si>
  <si>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</si>
  <si>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</si>
  <si>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</si>
  <si>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</si>
  <si>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</si>
  <si>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</si>
  <si>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</si>
  <si>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</si>
  <si>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Ген.директор ООО УК "Крокус"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</si>
  <si>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</si>
  <si>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</si>
  <si>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</si>
  <si>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</si>
  <si>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</si>
  <si>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</si>
  <si>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</si>
  <si>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</si>
  <si>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АКТ №  2</t>
  </si>
  <si>
    <t>ул.Сосновая,7</t>
  </si>
  <si>
    <t>г. Анжеро-Судженск                                                                                                           от 29.02.2020 года</t>
  </si>
  <si>
    <t xml:space="preserve">управления многоквартирным домом №   №2/2019 от 16.01.2019  от (далее Договор) услуги и (или) </t>
  </si>
  <si>
    <t>выполнены работы по содержанию и текущему ремонту общего имущества в многоквартирном</t>
  </si>
  <si>
    <t>доме № 7 , расположенного по адресу : г.Анжеро-Судженск, ул.Сосновая.</t>
  </si>
  <si>
    <t>- содержание лифтов</t>
  </si>
  <si>
    <t xml:space="preserve">  - услуги АДС</t>
  </si>
  <si>
    <t xml:space="preserve">        Очистка кровли и подъездных козырьков от снега</t>
  </si>
  <si>
    <t xml:space="preserve">       Осмотр потолка на предмет протекания в кв.112</t>
  </si>
  <si>
    <t xml:space="preserve">       Ремонт потолка в кв.51</t>
  </si>
  <si>
    <t xml:space="preserve">2. Всего за период с "01"  февраля 2020 года по "29" февраля 2020 года </t>
  </si>
  <si>
    <r>
      <t xml:space="preserve">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</si>
  <si>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 xml:space="preserve"> Техническое обслуживание:</t>
  </si>
  <si>
    <t>Расходы по содержанию УК:</t>
  </si>
  <si>
    <t xml:space="preserve">именуемые в дальнейшем "Заказчик" , в лице председателя Совета МКД , Белолюбцевой Галины  Федоровны, </t>
  </si>
  <si>
    <t>являющегося собственником квартиры №   75   , находящейся в данном МКД, дествующего на основании доверенности,</t>
  </si>
  <si>
    <t xml:space="preserve"> с одной стороны и ООО УК "КРОКУС", именуемое в дальнейшем "Исполнитель" в лице генерального директора</t>
  </si>
  <si>
    <t xml:space="preserve"> Кудина Ю.С., действующего на основании Устава , с другой стороны совместно именуемые "Стороны", составили </t>
  </si>
  <si>
    <t xml:space="preserve"> настоящий Акт о нижеследующнем :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</si>
  <si>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</si>
  <si>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</si>
  <si>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</si>
  <si>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Техобслуживание домофона</t>
  </si>
  <si>
    <t>Техобслуживание системы видеонаблюдения</t>
  </si>
  <si>
    <t>Лицевой счет. Сводный расчет  2023г</t>
  </si>
  <si>
    <t>Лицевой счёт  2023г</t>
  </si>
  <si>
    <t xml:space="preserve">Январь </t>
  </si>
  <si>
    <t>Замена светодиодной лампы и датчика движения</t>
  </si>
  <si>
    <t>Лицевой счёт 2023г</t>
  </si>
  <si>
    <t>Замена фильтра в подвале на стояке ХВС</t>
  </si>
  <si>
    <t>Итого за февраль</t>
  </si>
  <si>
    <t>Очистка подъездных козырьков от снега 3 шт</t>
  </si>
  <si>
    <t>Устранение течи на конвекторе Квартира №49</t>
  </si>
  <si>
    <t xml:space="preserve">Отключение подъездного отопления </t>
  </si>
  <si>
    <t>Обследование квартиры на предмет утечек Квартира №51</t>
  </si>
  <si>
    <t>Итого за март</t>
  </si>
  <si>
    <t>Изготовление двухкамерного стеклопакета в подвалах</t>
  </si>
  <si>
    <t>Установка теплообменника после помывки</t>
  </si>
  <si>
    <t>Итого за апрель</t>
  </si>
  <si>
    <t>Ремонт водосточной воронки на крыше, проклейка бикростом над квартирой №51</t>
  </si>
  <si>
    <t>Замена светодиодной лампы в тамбуре Подъезд №3</t>
  </si>
  <si>
    <t>Изготовление и установка решеток выхода на чердак в количестве 3 штук</t>
  </si>
  <si>
    <t xml:space="preserve">Отключение  отопления </t>
  </si>
  <si>
    <t xml:space="preserve">Итого за май </t>
  </si>
  <si>
    <t>Установка светильника Подъезд №1</t>
  </si>
  <si>
    <t>Ревизия в ВРУ №1,2, протяжка контактов</t>
  </si>
  <si>
    <t>Покраска бордюр на придомовой территории</t>
  </si>
  <si>
    <t>Снятие приборов учета на поверку</t>
  </si>
  <si>
    <t>Подключение шланга к летнему проводу</t>
  </si>
  <si>
    <t>Вывод летнего водопровода</t>
  </si>
  <si>
    <t>Подключение поливочного пистолета к шлангу</t>
  </si>
  <si>
    <t xml:space="preserve">Поверка приборов учета </t>
  </si>
  <si>
    <t>Установка приборов учета в подвале после поверки</t>
  </si>
  <si>
    <t>Итого за июнь</t>
  </si>
  <si>
    <t>Покраска решеток на всех этажах</t>
  </si>
  <si>
    <t>Ремонт кровли подъездных козырьков</t>
  </si>
  <si>
    <t>Привоз песка на придомовую территорию</t>
  </si>
  <si>
    <t xml:space="preserve">Приобретение урны </t>
  </si>
  <si>
    <t>Скос травы на придомовой территории</t>
  </si>
  <si>
    <t>Выдано председателю МКД инструменты для работы на придомовой территории</t>
  </si>
  <si>
    <t>Промывка и опрессовка системы  теплоснабжения</t>
  </si>
  <si>
    <t>Итого за июль</t>
  </si>
  <si>
    <t>Слив воды с натяжного потолка</t>
  </si>
  <si>
    <t>Чистка фильтров ГВС и ХВС в подвале, регулировка насоса ХВС и стояка ГВС</t>
  </si>
  <si>
    <t>Итого за август</t>
  </si>
  <si>
    <t>Итого за сентябрь</t>
  </si>
  <si>
    <t>Ремонт подъездной двери Подъезд №1</t>
  </si>
  <si>
    <t>Ремонт крыльца подъезд №3</t>
  </si>
  <si>
    <t>Частичный ремонт кровли Подъезд №3</t>
  </si>
  <si>
    <t>Замена лампочек в подъездах №1,2</t>
  </si>
  <si>
    <t>Замена светильников в подъездах №2,3 5 штук</t>
  </si>
  <si>
    <t>Ремонт светильника, замена лампочки подъезд №1 козырек</t>
  </si>
  <si>
    <t>Ремонт канализационных вытяжек на крыше</t>
  </si>
  <si>
    <t>Итого за октябрь</t>
  </si>
  <si>
    <t>Открытие и закрытие окон после мытья</t>
  </si>
  <si>
    <t>Частичный ремонт кровли Подъезд №1</t>
  </si>
  <si>
    <t>Демонтаж теплообменника на промывку, установка заглушек</t>
  </si>
  <si>
    <t>Замена крана на трубе ГВС в подвале Подъезд №3</t>
  </si>
  <si>
    <t>Замена уголка в подвале на стояке ХВС Подъезд №2,3</t>
  </si>
  <si>
    <t>Установка теплообменника после промывки на ГВС. Замена крана на ГВС Подъезд №3</t>
  </si>
  <si>
    <t>Итого за ноябрь</t>
  </si>
  <si>
    <t xml:space="preserve">Текущий ремонт </t>
  </si>
  <si>
    <t>Вывод воды в подвале уборщице</t>
  </si>
  <si>
    <t>Итого за декабрь</t>
  </si>
  <si>
    <t>Декбрь</t>
  </si>
  <si>
    <t xml:space="preserve">Установка замков на решетки на 9 ых этажах, изготовление дубликатов ключей </t>
  </si>
  <si>
    <t>Замена светильников в подъездах №2,3 тамбур</t>
  </si>
  <si>
    <t xml:space="preserve">Установка елки </t>
  </si>
  <si>
    <t>Монтаж и подключение светодиодной ленты на козырьки подъездов №1,2,3</t>
  </si>
  <si>
    <t xml:space="preserve">Проведение праздников </t>
  </si>
  <si>
    <t>Замена прожектора Подъезд №3</t>
  </si>
  <si>
    <t>Автовышка 1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</si>
</sst>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/>
    <xf numFmtId="2" fontId="4" fillId="0" borderId="1" xfId="0" applyNumberFormat="1" applyFont="1" applyBorder="1"/>
    <xf numFmtId="0" fontId="5" fillId="0" borderId="0" xfId="0" applyFont="1"/>
    <xf numFmtId="0" fontId="1" fillId="0" borderId="7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64" workbookViewId="0">
      <selection activeCell="D73" sqref="D7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5" t="s">
        <v>121</v>
      </c>
      <c r="C1" s="75"/>
      <c r="D1" s="75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11">
        <v>1</v>
      </c>
      <c r="B6" s="60" t="s">
        <v>115</v>
      </c>
      <c r="C6" s="3">
        <v>1223.92</v>
      </c>
      <c r="D6" s="3"/>
      <c r="E6" s="1"/>
      <c r="F6" s="1"/>
    </row>
    <row r="7" spans="1:8" ht="60" x14ac:dyDescent="0.25">
      <c r="A7" s="11">
        <v>2</v>
      </c>
      <c r="B7" s="60" t="s">
        <v>116</v>
      </c>
      <c r="C7" s="3">
        <v>935</v>
      </c>
      <c r="D7" s="3"/>
      <c r="E7" s="1"/>
      <c r="F7" s="1"/>
    </row>
    <row r="8" spans="1:8" x14ac:dyDescent="0.25">
      <c r="A8" s="11"/>
      <c r="B8" s="3" t="s">
        <v>117</v>
      </c>
      <c r="C8" s="3">
        <f>SUM(C6:C7)</f>
        <v>2158.92</v>
      </c>
      <c r="D8" s="3">
        <f>C8</f>
        <v>2158.92</v>
      </c>
      <c r="E8" s="1"/>
      <c r="F8" s="1"/>
    </row>
    <row r="9" spans="1:8" x14ac:dyDescent="0.25">
      <c r="A9" s="7"/>
      <c r="B9" s="3" t="s">
        <v>5</v>
      </c>
      <c r="C9" s="7"/>
      <c r="D9" s="7"/>
      <c r="E9" s="1"/>
      <c r="F9" s="1"/>
    </row>
    <row r="10" spans="1:8" ht="30" x14ac:dyDescent="0.25">
      <c r="A10" s="11">
        <v>1</v>
      </c>
      <c r="B10" s="60" t="s">
        <v>115</v>
      </c>
      <c r="C10" s="11">
        <v>1223.92</v>
      </c>
      <c r="D10" s="3"/>
      <c r="E10" s="1"/>
      <c r="F10" s="1"/>
    </row>
    <row r="11" spans="1:8" ht="60" x14ac:dyDescent="0.25">
      <c r="A11" s="11">
        <v>2</v>
      </c>
      <c r="B11" s="60" t="s">
        <v>116</v>
      </c>
      <c r="C11" s="11">
        <v>935</v>
      </c>
      <c r="D11" s="3"/>
      <c r="E11" s="1"/>
      <c r="F11" s="1"/>
    </row>
    <row r="12" spans="1:8" x14ac:dyDescent="0.25">
      <c r="A12" s="60">
        <v>3</v>
      </c>
      <c r="B12" s="60" t="s">
        <v>125</v>
      </c>
      <c r="C12" s="60">
        <v>2349.4</v>
      </c>
      <c r="D12" s="3"/>
      <c r="E12" s="1"/>
      <c r="F12" s="1"/>
    </row>
    <row r="13" spans="1:8" x14ac:dyDescent="0.25">
      <c r="A13" s="60"/>
      <c r="B13" s="61" t="s">
        <v>126</v>
      </c>
      <c r="C13" s="61">
        <f>SUM(C10:C12)</f>
        <v>4508.32</v>
      </c>
      <c r="D13" s="3">
        <f>C13+D8</f>
        <v>6667.24</v>
      </c>
      <c r="E13" s="1"/>
      <c r="F13" s="1"/>
    </row>
    <row r="14" spans="1:8" x14ac:dyDescent="0.25">
      <c r="A14" s="7"/>
      <c r="B14" s="3" t="s">
        <v>3</v>
      </c>
      <c r="C14" s="7"/>
      <c r="D14" s="7"/>
      <c r="E14" s="1"/>
      <c r="F14" s="1"/>
    </row>
    <row r="15" spans="1:8" ht="30" x14ac:dyDescent="0.25">
      <c r="A15" s="11">
        <v>1</v>
      </c>
      <c r="B15" s="60" t="s">
        <v>115</v>
      </c>
      <c r="C15" s="11">
        <v>1223.92</v>
      </c>
      <c r="D15" s="3"/>
      <c r="E15" s="1"/>
      <c r="F15" s="1"/>
    </row>
    <row r="16" spans="1:8" ht="60" x14ac:dyDescent="0.25">
      <c r="A16" s="11">
        <v>2</v>
      </c>
      <c r="B16" s="60" t="s">
        <v>116</v>
      </c>
      <c r="C16" s="11">
        <v>935</v>
      </c>
      <c r="D16" s="3"/>
      <c r="E16" s="1"/>
      <c r="F16" s="1"/>
    </row>
    <row r="17" spans="1:6" s="5" customFormat="1" x14ac:dyDescent="0.25">
      <c r="A17" s="60">
        <v>3</v>
      </c>
      <c r="B17" s="60" t="s">
        <v>128</v>
      </c>
      <c r="C17" s="60">
        <v>665</v>
      </c>
      <c r="D17" s="3"/>
      <c r="E17" s="4"/>
      <c r="F17" s="4"/>
    </row>
    <row r="18" spans="1:6" x14ac:dyDescent="0.25">
      <c r="A18" s="11">
        <v>4</v>
      </c>
      <c r="B18" s="60" t="s">
        <v>129</v>
      </c>
      <c r="C18" s="11">
        <v>395</v>
      </c>
      <c r="D18" s="3"/>
      <c r="E18" s="1"/>
      <c r="F18" s="1"/>
    </row>
    <row r="19" spans="1:6" ht="30" x14ac:dyDescent="0.25">
      <c r="A19" s="11">
        <v>5</v>
      </c>
      <c r="B19" s="60" t="s">
        <v>130</v>
      </c>
      <c r="C19" s="11">
        <v>395</v>
      </c>
      <c r="D19" s="3"/>
      <c r="E19" s="1"/>
      <c r="F19" s="1"/>
    </row>
    <row r="20" spans="1:6" x14ac:dyDescent="0.25">
      <c r="A20" s="60"/>
      <c r="B20" s="61" t="s">
        <v>131</v>
      </c>
      <c r="C20" s="61">
        <f>SUM(C15:C19)</f>
        <v>3613.92</v>
      </c>
      <c r="D20" s="3">
        <f>C20+D13</f>
        <v>10281.16</v>
      </c>
      <c r="E20" s="1"/>
      <c r="F20" s="1"/>
    </row>
    <row r="21" spans="1:6" x14ac:dyDescent="0.25">
      <c r="A21" s="7"/>
      <c r="B21" s="3" t="s">
        <v>7</v>
      </c>
      <c r="C21" s="7"/>
      <c r="D21" s="7"/>
      <c r="E21" s="1"/>
      <c r="F21" s="1"/>
    </row>
    <row r="22" spans="1:6" ht="30" x14ac:dyDescent="0.25">
      <c r="A22" s="11">
        <v>1</v>
      </c>
      <c r="B22" s="60" t="s">
        <v>115</v>
      </c>
      <c r="C22" s="11">
        <v>1223.92</v>
      </c>
      <c r="D22" s="3"/>
      <c r="E22" s="1"/>
      <c r="F22" s="1"/>
    </row>
    <row r="23" spans="1:6" ht="60" x14ac:dyDescent="0.25">
      <c r="A23" s="11">
        <v>2</v>
      </c>
      <c r="B23" s="60" t="s">
        <v>116</v>
      </c>
      <c r="C23" s="11">
        <v>935</v>
      </c>
      <c r="D23" s="3"/>
      <c r="E23" s="1"/>
      <c r="F23" s="1"/>
    </row>
    <row r="24" spans="1:6" s="5" customFormat="1" x14ac:dyDescent="0.25">
      <c r="A24" s="60">
        <v>3</v>
      </c>
      <c r="B24" s="60" t="s">
        <v>133</v>
      </c>
      <c r="C24" s="60">
        <v>1580</v>
      </c>
      <c r="D24" s="3"/>
      <c r="E24" s="4"/>
      <c r="F24" s="4"/>
    </row>
    <row r="25" spans="1:6" s="5" customFormat="1" x14ac:dyDescent="0.25">
      <c r="A25" s="60"/>
      <c r="B25" s="61" t="s">
        <v>134</v>
      </c>
      <c r="C25" s="61">
        <f>SUM(C22:C24)</f>
        <v>3738.92</v>
      </c>
      <c r="D25" s="3">
        <f>C25+D20</f>
        <v>14020.08</v>
      </c>
      <c r="E25" s="4"/>
      <c r="F25" s="4"/>
    </row>
    <row r="26" spans="1:6" s="5" customFormat="1" x14ac:dyDescent="0.25">
      <c r="A26" s="7"/>
      <c r="B26" s="3" t="s">
        <v>8</v>
      </c>
      <c r="C26" s="7"/>
      <c r="D26" s="7"/>
      <c r="E26" s="4"/>
      <c r="F26" s="4"/>
    </row>
    <row r="27" spans="1:6" s="5" customFormat="1" ht="30" x14ac:dyDescent="0.25">
      <c r="A27" s="11">
        <v>1</v>
      </c>
      <c r="B27" s="60" t="s">
        <v>115</v>
      </c>
      <c r="C27" s="11">
        <v>1223.92</v>
      </c>
      <c r="D27" s="3"/>
      <c r="E27" s="4"/>
      <c r="F27" s="4"/>
    </row>
    <row r="28" spans="1:6" s="5" customFormat="1" ht="60" x14ac:dyDescent="0.25">
      <c r="A28" s="11">
        <v>2</v>
      </c>
      <c r="B28" s="60" t="s">
        <v>116</v>
      </c>
      <c r="C28" s="11">
        <v>935</v>
      </c>
      <c r="D28" s="3"/>
      <c r="E28" s="4"/>
      <c r="F28" s="4"/>
    </row>
    <row r="29" spans="1:6" s="5" customFormat="1" x14ac:dyDescent="0.25">
      <c r="A29" s="60">
        <v>3</v>
      </c>
      <c r="B29" s="60" t="s">
        <v>138</v>
      </c>
      <c r="C29" s="60">
        <v>395</v>
      </c>
      <c r="D29" s="3"/>
      <c r="E29" s="4"/>
      <c r="F29" s="4"/>
    </row>
    <row r="30" spans="1:6" s="5" customFormat="1" x14ac:dyDescent="0.25">
      <c r="A30" s="60"/>
      <c r="B30" s="61" t="s">
        <v>139</v>
      </c>
      <c r="C30" s="61">
        <f>SUM(C27:C29)</f>
        <v>2553.92</v>
      </c>
      <c r="D30" s="3">
        <f>C30+D25</f>
        <v>16574</v>
      </c>
      <c r="E30" s="4"/>
      <c r="F30" s="4"/>
    </row>
    <row r="31" spans="1:6" s="5" customFormat="1" x14ac:dyDescent="0.25">
      <c r="A31" s="7"/>
      <c r="B31" s="3" t="s">
        <v>9</v>
      </c>
      <c r="C31" s="7"/>
      <c r="D31" s="7"/>
      <c r="E31" s="4"/>
      <c r="F31" s="4"/>
    </row>
    <row r="32" spans="1:6" s="5" customFormat="1" ht="30" x14ac:dyDescent="0.25">
      <c r="A32" s="11">
        <v>1</v>
      </c>
      <c r="B32" s="60" t="s">
        <v>115</v>
      </c>
      <c r="C32" s="11">
        <v>1223.92</v>
      </c>
      <c r="D32" s="3"/>
      <c r="E32" s="4"/>
      <c r="F32" s="4"/>
    </row>
    <row r="33" spans="1:6" ht="60" x14ac:dyDescent="0.25">
      <c r="A33" s="11">
        <v>2</v>
      </c>
      <c r="B33" s="60" t="s">
        <v>116</v>
      </c>
      <c r="C33" s="11">
        <v>935</v>
      </c>
      <c r="D33" s="3"/>
      <c r="E33" s="1"/>
      <c r="F33" s="1"/>
    </row>
    <row r="34" spans="1:6" x14ac:dyDescent="0.25">
      <c r="A34" s="60">
        <v>3</v>
      </c>
      <c r="B34" s="60" t="s">
        <v>143</v>
      </c>
      <c r="C34" s="60">
        <v>816.6</v>
      </c>
      <c r="D34" s="3"/>
      <c r="E34" s="1"/>
      <c r="F34" s="1"/>
    </row>
    <row r="35" spans="1:6" x14ac:dyDescent="0.25">
      <c r="A35" s="60">
        <v>4</v>
      </c>
      <c r="B35" s="60" t="s">
        <v>144</v>
      </c>
      <c r="C35" s="60">
        <v>814</v>
      </c>
      <c r="D35" s="3"/>
      <c r="E35" s="1"/>
      <c r="F35" s="1"/>
    </row>
    <row r="36" spans="1:6" x14ac:dyDescent="0.25">
      <c r="A36" s="11">
        <v>5</v>
      </c>
      <c r="B36" s="60" t="s">
        <v>145</v>
      </c>
      <c r="C36" s="11">
        <v>395</v>
      </c>
      <c r="D36" s="3"/>
      <c r="E36" s="1"/>
      <c r="F36" s="1"/>
    </row>
    <row r="37" spans="1:6" x14ac:dyDescent="0.25">
      <c r="A37" s="11">
        <v>6</v>
      </c>
      <c r="B37" s="60" t="s">
        <v>146</v>
      </c>
      <c r="C37" s="11">
        <v>2032.7</v>
      </c>
      <c r="D37" s="3"/>
      <c r="E37" s="1"/>
      <c r="F37" s="1"/>
    </row>
    <row r="38" spans="1:6" x14ac:dyDescent="0.25">
      <c r="A38" s="60">
        <v>7</v>
      </c>
      <c r="B38" s="60" t="s">
        <v>147</v>
      </c>
      <c r="C38" s="60">
        <v>11500</v>
      </c>
      <c r="D38" s="3"/>
      <c r="E38" s="1"/>
      <c r="F38" s="1"/>
    </row>
    <row r="39" spans="1:6" ht="30" x14ac:dyDescent="0.25">
      <c r="A39" s="60">
        <v>8</v>
      </c>
      <c r="B39" s="60" t="s">
        <v>148</v>
      </c>
      <c r="C39" s="60">
        <v>580.54999999999995</v>
      </c>
      <c r="D39" s="3"/>
      <c r="E39" s="1"/>
      <c r="F39" s="1"/>
    </row>
    <row r="40" spans="1:6" x14ac:dyDescent="0.25">
      <c r="A40" s="11"/>
      <c r="B40" s="61" t="s">
        <v>149</v>
      </c>
      <c r="C40" s="3">
        <f>SUM(C32:C39)</f>
        <v>18297.77</v>
      </c>
      <c r="D40" s="3">
        <f>C40+D30</f>
        <v>34871.770000000004</v>
      </c>
      <c r="E40" s="1"/>
      <c r="F40" s="1"/>
    </row>
    <row r="41" spans="1:6" x14ac:dyDescent="0.25">
      <c r="A41" s="7"/>
      <c r="B41" s="3" t="s">
        <v>10</v>
      </c>
      <c r="C41" s="7"/>
      <c r="D41" s="7"/>
      <c r="E41" s="1"/>
      <c r="F41" s="1"/>
    </row>
    <row r="42" spans="1:6" ht="30" x14ac:dyDescent="0.25">
      <c r="A42" s="11">
        <v>1</v>
      </c>
      <c r="B42" s="60" t="s">
        <v>115</v>
      </c>
      <c r="C42" s="11">
        <v>1223.92</v>
      </c>
      <c r="D42" s="3"/>
      <c r="E42" s="1"/>
      <c r="F42" s="1"/>
    </row>
    <row r="43" spans="1:6" ht="60" x14ac:dyDescent="0.25">
      <c r="A43" s="11">
        <v>2</v>
      </c>
      <c r="B43" s="60" t="s">
        <v>116</v>
      </c>
      <c r="C43" s="11">
        <v>935</v>
      </c>
      <c r="D43" s="3"/>
      <c r="E43" s="1"/>
      <c r="F43" s="1"/>
    </row>
    <row r="44" spans="1:6" ht="30" x14ac:dyDescent="0.25">
      <c r="A44" s="60">
        <v>3</v>
      </c>
      <c r="B44" s="60" t="s">
        <v>156</v>
      </c>
      <c r="C44" s="60">
        <v>3851.25</v>
      </c>
      <c r="D44" s="3"/>
      <c r="E44" s="1"/>
      <c r="F44" s="1"/>
    </row>
    <row r="45" spans="1:6" x14ac:dyDescent="0.25">
      <c r="A45" s="60"/>
      <c r="B45" s="61" t="s">
        <v>157</v>
      </c>
      <c r="C45" s="61">
        <f>SUM(C42:C44)</f>
        <v>6010.17</v>
      </c>
      <c r="D45" s="3">
        <f>C45+D40</f>
        <v>40881.94</v>
      </c>
      <c r="E45" s="1"/>
      <c r="F45" s="1"/>
    </row>
    <row r="46" spans="1:6" x14ac:dyDescent="0.25">
      <c r="A46" s="7"/>
      <c r="B46" s="3" t="s">
        <v>11</v>
      </c>
      <c r="C46" s="7"/>
      <c r="D46" s="7"/>
      <c r="E46" s="1"/>
      <c r="F46" s="1"/>
    </row>
    <row r="47" spans="1:6" ht="30" x14ac:dyDescent="0.25">
      <c r="A47" s="11">
        <v>1</v>
      </c>
      <c r="B47" s="60" t="s">
        <v>115</v>
      </c>
      <c r="C47" s="11">
        <v>1223.92</v>
      </c>
      <c r="D47" s="3"/>
      <c r="E47" s="1"/>
      <c r="F47" s="1"/>
    </row>
    <row r="48" spans="1:6" ht="60" x14ac:dyDescent="0.25">
      <c r="A48" s="11">
        <v>2</v>
      </c>
      <c r="B48" s="60" t="s">
        <v>116</v>
      </c>
      <c r="C48" s="11">
        <v>935</v>
      </c>
      <c r="D48" s="3"/>
      <c r="E48" s="1"/>
      <c r="F48" s="1"/>
    </row>
    <row r="49" spans="1:6" ht="30" x14ac:dyDescent="0.25">
      <c r="A49" s="11">
        <v>3</v>
      </c>
      <c r="B49" s="60" t="s">
        <v>159</v>
      </c>
      <c r="C49" s="11">
        <v>3160</v>
      </c>
      <c r="D49" s="3"/>
      <c r="E49" s="1"/>
      <c r="F49" s="1"/>
    </row>
    <row r="50" spans="1:6" x14ac:dyDescent="0.25">
      <c r="A50" s="11"/>
      <c r="B50" s="3" t="s">
        <v>160</v>
      </c>
      <c r="C50" s="3">
        <f>SUM(C47:C49)</f>
        <v>5318.92</v>
      </c>
      <c r="D50" s="3">
        <f>C50+D45</f>
        <v>46200.86</v>
      </c>
      <c r="E50" s="1"/>
      <c r="F50" s="1"/>
    </row>
    <row r="51" spans="1:6" x14ac:dyDescent="0.25">
      <c r="A51" s="7"/>
      <c r="B51" s="3" t="s">
        <v>12</v>
      </c>
      <c r="C51" s="7"/>
      <c r="D51" s="7"/>
      <c r="E51" s="1"/>
      <c r="F51" s="1"/>
    </row>
    <row r="52" spans="1:6" ht="30" x14ac:dyDescent="0.25">
      <c r="A52" s="11">
        <v>1</v>
      </c>
      <c r="B52" s="60" t="s">
        <v>115</v>
      </c>
      <c r="C52" s="11">
        <v>1223.92</v>
      </c>
      <c r="D52" s="3"/>
      <c r="E52" s="1"/>
      <c r="F52" s="1"/>
    </row>
    <row r="53" spans="1:6" ht="60" x14ac:dyDescent="0.25">
      <c r="A53" s="11">
        <v>2</v>
      </c>
      <c r="B53" s="60" t="s">
        <v>116</v>
      </c>
      <c r="C53" s="11">
        <v>935</v>
      </c>
      <c r="D53" s="3"/>
      <c r="E53" s="1"/>
      <c r="F53" s="1"/>
    </row>
    <row r="54" spans="1:6" x14ac:dyDescent="0.25">
      <c r="A54" s="11"/>
      <c r="B54" s="61" t="s">
        <v>161</v>
      </c>
      <c r="C54" s="3">
        <f>SUM(C52:C53)</f>
        <v>2158.92</v>
      </c>
      <c r="D54" s="3">
        <f>C54+D50</f>
        <v>48359.78</v>
      </c>
      <c r="E54" s="1"/>
      <c r="F54" s="1"/>
    </row>
    <row r="55" spans="1:6" x14ac:dyDescent="0.25">
      <c r="A55" s="7"/>
      <c r="B55" s="3" t="s">
        <v>13</v>
      </c>
      <c r="C55" s="7"/>
      <c r="D55" s="7"/>
      <c r="E55" s="1"/>
      <c r="F55" s="1"/>
    </row>
    <row r="56" spans="1:6" ht="30" x14ac:dyDescent="0.25">
      <c r="A56" s="11">
        <v>1</v>
      </c>
      <c r="B56" s="60" t="s">
        <v>115</v>
      </c>
      <c r="C56" s="11">
        <v>1223.92</v>
      </c>
      <c r="D56" s="3"/>
      <c r="E56" s="1"/>
      <c r="F56" s="1"/>
    </row>
    <row r="57" spans="1:6" ht="60" x14ac:dyDescent="0.25">
      <c r="A57" s="11">
        <v>2</v>
      </c>
      <c r="B57" s="60" t="s">
        <v>116</v>
      </c>
      <c r="C57" s="11">
        <v>935</v>
      </c>
      <c r="D57" s="3"/>
      <c r="E57" s="1"/>
      <c r="F57" s="1"/>
    </row>
    <row r="58" spans="1:6" x14ac:dyDescent="0.25">
      <c r="A58" s="11">
        <v>3</v>
      </c>
      <c r="B58" s="11" t="s">
        <v>168</v>
      </c>
      <c r="C58" s="11">
        <v>4157.7</v>
      </c>
      <c r="D58" s="3"/>
      <c r="E58" s="1"/>
      <c r="F58" s="1"/>
    </row>
    <row r="59" spans="1:6" x14ac:dyDescent="0.25">
      <c r="A59" s="11"/>
      <c r="B59" s="61" t="s">
        <v>169</v>
      </c>
      <c r="C59" s="3">
        <f>SUM(C56:C58)</f>
        <v>6316.62</v>
      </c>
      <c r="D59" s="3">
        <f>C59+D54</f>
        <v>54676.4</v>
      </c>
      <c r="E59" s="1"/>
      <c r="F59" s="1"/>
    </row>
    <row r="60" spans="1:6" x14ac:dyDescent="0.25">
      <c r="A60" s="7"/>
      <c r="B60" s="3" t="s">
        <v>14</v>
      </c>
      <c r="C60" s="7"/>
      <c r="D60" s="7"/>
      <c r="E60" s="1"/>
      <c r="F60" s="1"/>
    </row>
    <row r="61" spans="1:6" ht="30" x14ac:dyDescent="0.25">
      <c r="A61" s="11">
        <v>1</v>
      </c>
      <c r="B61" s="60" t="s">
        <v>115</v>
      </c>
      <c r="C61" s="11">
        <v>1223.92</v>
      </c>
      <c r="D61" s="3"/>
      <c r="E61" s="1"/>
      <c r="F61" s="1"/>
    </row>
    <row r="62" spans="1:6" ht="60" x14ac:dyDescent="0.25">
      <c r="A62" s="11">
        <v>2</v>
      </c>
      <c r="B62" s="60" t="s">
        <v>116</v>
      </c>
      <c r="C62" s="11">
        <v>935</v>
      </c>
      <c r="D62" s="3"/>
      <c r="E62" s="1"/>
      <c r="F62" s="1"/>
    </row>
    <row r="63" spans="1:6" ht="30" x14ac:dyDescent="0.25">
      <c r="A63" s="11">
        <v>3</v>
      </c>
      <c r="B63" s="11" t="s">
        <v>172</v>
      </c>
      <c r="C63" s="11">
        <v>2604.1999999999998</v>
      </c>
      <c r="D63" s="3"/>
      <c r="E63" s="1"/>
      <c r="F63" s="1"/>
    </row>
    <row r="64" spans="1:6" ht="30" x14ac:dyDescent="0.25">
      <c r="A64" s="11">
        <v>4</v>
      </c>
      <c r="B64" s="11" t="s">
        <v>173</v>
      </c>
      <c r="C64" s="11">
        <v>2096.1999999999998</v>
      </c>
      <c r="D64" s="3"/>
      <c r="E64" s="1"/>
      <c r="F64" s="1"/>
    </row>
    <row r="65" spans="1:6" ht="30" x14ac:dyDescent="0.25">
      <c r="A65" s="11">
        <v>5</v>
      </c>
      <c r="B65" s="11" t="s">
        <v>174</v>
      </c>
      <c r="C65" s="11">
        <v>1271.3</v>
      </c>
      <c r="D65" s="3"/>
      <c r="E65" s="1"/>
      <c r="F65" s="1"/>
    </row>
    <row r="66" spans="1:6" ht="30" x14ac:dyDescent="0.25">
      <c r="A66" s="11">
        <v>6</v>
      </c>
      <c r="B66" s="11" t="s">
        <v>175</v>
      </c>
      <c r="C66" s="11">
        <v>2886.2</v>
      </c>
      <c r="D66" s="3"/>
      <c r="E66" s="1"/>
      <c r="F66" s="1"/>
    </row>
    <row r="67" spans="1:6" x14ac:dyDescent="0.25">
      <c r="A67" s="11"/>
      <c r="B67" s="3" t="s">
        <v>176</v>
      </c>
      <c r="C67" s="3">
        <f>SUM(C61:C66)</f>
        <v>11016.82</v>
      </c>
      <c r="D67" s="3">
        <f>C67+D59</f>
        <v>65693.22</v>
      </c>
      <c r="E67" s="1"/>
      <c r="F67" s="1"/>
    </row>
    <row r="68" spans="1:6" x14ac:dyDescent="0.25">
      <c r="A68" s="7"/>
      <c r="B68" s="3" t="s">
        <v>15</v>
      </c>
      <c r="C68" s="7"/>
      <c r="D68" s="7"/>
      <c r="E68" s="1"/>
      <c r="F68" s="1"/>
    </row>
    <row r="69" spans="1:6" ht="30" x14ac:dyDescent="0.25">
      <c r="A69" s="11">
        <v>1</v>
      </c>
      <c r="B69" s="60" t="s">
        <v>115</v>
      </c>
      <c r="C69" s="11">
        <v>1223.92</v>
      </c>
      <c r="D69" s="3"/>
      <c r="E69" s="1"/>
      <c r="F69" s="1"/>
    </row>
    <row r="70" spans="1:6" ht="60" x14ac:dyDescent="0.25">
      <c r="A70" s="11">
        <v>2</v>
      </c>
      <c r="B70" s="60" t="s">
        <v>116</v>
      </c>
      <c r="C70" s="11">
        <v>935</v>
      </c>
      <c r="D70" s="3"/>
      <c r="E70" s="1"/>
      <c r="F70" s="1"/>
    </row>
    <row r="71" spans="1:6" x14ac:dyDescent="0.25">
      <c r="A71" s="11">
        <v>3</v>
      </c>
      <c r="B71" s="11" t="s">
        <v>178</v>
      </c>
      <c r="C71" s="11">
        <v>2405.35</v>
      </c>
      <c r="D71" s="3"/>
      <c r="E71" s="1"/>
      <c r="F71" s="1"/>
    </row>
    <row r="72" spans="1:6" x14ac:dyDescent="0.25">
      <c r="A72" s="11"/>
      <c r="B72" s="3" t="s">
        <v>179</v>
      </c>
      <c r="C72" s="3">
        <f>SUM(C69:C71)</f>
        <v>4564.2700000000004</v>
      </c>
      <c r="D72" s="3">
        <f>C72+D67</f>
        <v>70257.490000000005</v>
      </c>
      <c r="E72" s="1"/>
      <c r="F72" s="1"/>
    </row>
    <row r="73" spans="1:6" x14ac:dyDescent="0.25">
      <c r="A73" s="11"/>
      <c r="B73" s="11"/>
      <c r="C73" s="11"/>
      <c r="D73" s="3"/>
      <c r="E73" s="1"/>
      <c r="F73" s="1"/>
    </row>
    <row r="74" spans="1:6" x14ac:dyDescent="0.25">
      <c r="A74" s="11"/>
      <c r="B74" s="11"/>
      <c r="C74" s="11"/>
      <c r="D74" s="3"/>
      <c r="E74" s="1"/>
      <c r="F74" s="1"/>
    </row>
    <row r="75" spans="1:6" x14ac:dyDescent="0.25">
      <c r="A75" s="11"/>
      <c r="B75" s="11"/>
      <c r="C75" s="11"/>
      <c r="D75" s="3"/>
      <c r="E75" s="1"/>
      <c r="F75" s="1"/>
    </row>
    <row r="76" spans="1:6" x14ac:dyDescent="0.25">
      <c r="A76" s="11"/>
      <c r="B76" s="11"/>
      <c r="C76" s="11"/>
      <c r="D76" s="3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11"/>
      <c r="C78" s="11"/>
      <c r="D78" s="3"/>
      <c r="E78" s="1"/>
      <c r="F78" s="1"/>
    </row>
    <row r="79" spans="1:6" x14ac:dyDescent="0.25">
      <c r="A79" s="11"/>
      <c r="B79" s="11"/>
      <c r="C79" s="11"/>
      <c r="D79" s="3"/>
      <c r="E79" s="1"/>
      <c r="F79" s="1"/>
    </row>
    <row r="80" spans="1:6" x14ac:dyDescent="0.25">
      <c r="A80" s="11"/>
      <c r="B80" s="11"/>
      <c r="C80" s="11"/>
      <c r="D80" s="3"/>
      <c r="E80" s="1"/>
      <c r="F80" s="1"/>
    </row>
    <row r="81" spans="1:6" x14ac:dyDescent="0.25">
      <c r="A81" s="11"/>
      <c r="B81" s="3"/>
      <c r="C81" s="11"/>
      <c r="D81" s="3"/>
      <c r="E81" s="1"/>
      <c r="F81" s="1"/>
    </row>
    <row r="82" spans="1:6" x14ac:dyDescent="0.25">
      <c r="A82" s="11"/>
      <c r="B82" s="11"/>
      <c r="C82" s="11"/>
      <c r="D82" s="3"/>
      <c r="E82" s="1"/>
      <c r="F8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8"/>
  <sheetViews>
    <sheetView view="pageBreakPreview" topLeftCell="A10" zoomScaleSheetLayoutView="100" workbookViewId="0">
      <selection activeCell="A34" sqref="A34"/>
    </sheetView>
  </sheetViews>
  <sheetFormatPr defaultRowHeight="15" x14ac:dyDescent="0.25"/>
  <cols>
    <col min="1" max="1" width="32.140625" customWidth="1"/>
    <col min="2" max="2" width="18.140625" customWidth="1"/>
    <col min="3" max="3" width="13.5703125" customWidth="1"/>
    <col min="4" max="4" width="15.7109375" customWidth="1"/>
    <col min="5" max="5" width="22.85546875" customWidth="1"/>
  </cols>
  <sheetData>
    <row r="1" spans="1:5" x14ac:dyDescent="0.25">
      <c r="A1" s="81" t="s">
        <v>95</v>
      </c>
      <c r="B1" s="81"/>
      <c r="C1" s="81"/>
      <c r="D1" s="81"/>
      <c r="E1" s="81"/>
    </row>
    <row r="2" spans="1:5" x14ac:dyDescent="0.25">
      <c r="A2" s="81" t="s">
        <v>59</v>
      </c>
      <c r="B2" s="81"/>
      <c r="C2" s="81"/>
      <c r="D2" s="81"/>
      <c r="E2" s="81"/>
    </row>
    <row r="3" spans="1:5" x14ac:dyDescent="0.25">
      <c r="A3" s="81" t="s">
        <v>60</v>
      </c>
      <c r="B3" s="81"/>
      <c r="C3" s="81"/>
      <c r="D3" s="81"/>
      <c r="E3" s="81"/>
    </row>
    <row r="4" spans="1:5" x14ac:dyDescent="0.25">
      <c r="A4" s="80"/>
      <c r="B4" s="80"/>
      <c r="C4" s="80"/>
      <c r="D4" s="80"/>
      <c r="E4" s="80"/>
    </row>
    <row r="5" spans="1:5" x14ac:dyDescent="0.25">
      <c r="A5" s="82" t="s">
        <v>97</v>
      </c>
      <c r="B5" s="82"/>
      <c r="C5" s="82"/>
      <c r="D5" s="82"/>
      <c r="E5" s="82"/>
    </row>
    <row r="6" spans="1:5" x14ac:dyDescent="0.25">
      <c r="A6" s="80"/>
      <c r="B6" s="80"/>
      <c r="C6" s="80"/>
      <c r="D6" s="80"/>
      <c r="E6" s="80"/>
    </row>
    <row r="7" spans="1:5" x14ac:dyDescent="0.25">
      <c r="A7" s="82" t="s">
        <v>61</v>
      </c>
      <c r="B7" s="82"/>
      <c r="C7" s="82"/>
      <c r="D7" s="82"/>
      <c r="E7" s="82"/>
    </row>
    <row r="8" spans="1:5" x14ac:dyDescent="0.25">
      <c r="A8" s="81" t="s">
        <v>96</v>
      </c>
      <c r="B8" s="81"/>
      <c r="C8" s="81"/>
      <c r="D8" s="81"/>
      <c r="E8" s="81"/>
    </row>
    <row r="9" spans="1:5" x14ac:dyDescent="0.25">
      <c r="A9" s="82" t="s">
        <v>110</v>
      </c>
      <c r="B9" s="82"/>
      <c r="C9" s="82"/>
      <c r="D9" s="82"/>
      <c r="E9" s="82"/>
    </row>
    <row r="10" spans="1:5" x14ac:dyDescent="0.25">
      <c r="A10" s="82" t="s">
        <v>111</v>
      </c>
      <c r="B10" s="82"/>
      <c r="C10" s="82"/>
      <c r="D10" s="82"/>
      <c r="E10" s="82"/>
    </row>
    <row r="11" spans="1:5" x14ac:dyDescent="0.25">
      <c r="A11" s="82" t="s">
        <v>112</v>
      </c>
      <c r="B11" s="82"/>
      <c r="C11" s="82"/>
      <c r="D11" s="82"/>
      <c r="E11" s="82"/>
    </row>
    <row r="12" spans="1:5" x14ac:dyDescent="0.25">
      <c r="A12" s="82" t="s">
        <v>113</v>
      </c>
      <c r="B12" s="82"/>
      <c r="C12" s="82"/>
      <c r="D12" s="82"/>
      <c r="E12" s="82"/>
    </row>
    <row r="13" spans="1:5" x14ac:dyDescent="0.25">
      <c r="A13" s="82" t="s">
        <v>114</v>
      </c>
      <c r="B13" s="82"/>
      <c r="C13" s="82"/>
      <c r="D13" s="82"/>
      <c r="E13" s="82"/>
    </row>
    <row r="14" spans="1:5" x14ac:dyDescent="0.25">
      <c r="A14" s="82" t="s">
        <v>62</v>
      </c>
      <c r="B14" s="82"/>
      <c r="C14" s="82"/>
      <c r="D14" s="82"/>
      <c r="E14" s="82"/>
    </row>
    <row r="15" spans="1:5" x14ac:dyDescent="0.25">
      <c r="A15" s="82" t="s">
        <v>98</v>
      </c>
      <c r="B15" s="82"/>
      <c r="C15" s="82"/>
      <c r="D15" s="82"/>
      <c r="E15" s="82"/>
    </row>
    <row r="16" spans="1:5" x14ac:dyDescent="0.25">
      <c r="A16" s="82" t="s">
        <v>99</v>
      </c>
      <c r="B16" s="82"/>
      <c r="C16" s="82"/>
      <c r="D16" s="82"/>
      <c r="E16" s="82"/>
    </row>
    <row r="17" spans="1:5" ht="13.5" customHeight="1" x14ac:dyDescent="0.25">
      <c r="A17" s="82" t="s">
        <v>100</v>
      </c>
      <c r="B17" s="82"/>
      <c r="C17" s="82"/>
      <c r="D17" s="82"/>
      <c r="E17" s="82"/>
    </row>
    <row r="18" spans="1:5" ht="33" hidden="1" customHeight="1" x14ac:dyDescent="0.25"/>
    <row r="19" spans="1:5" ht="105" x14ac:dyDescent="0.25">
      <c r="A19" s="51" t="s">
        <v>63</v>
      </c>
      <c r="B19" s="11" t="s">
        <v>64</v>
      </c>
      <c r="C19" s="52" t="s">
        <v>65</v>
      </c>
      <c r="D19" s="52" t="s">
        <v>66</v>
      </c>
      <c r="E19" s="52" t="s">
        <v>67</v>
      </c>
    </row>
    <row r="20" spans="1:5" x14ac:dyDescent="0.25">
      <c r="A20" s="7" t="s">
        <v>107</v>
      </c>
      <c r="B20" s="53"/>
      <c r="C20" s="53"/>
      <c r="D20" s="53"/>
      <c r="E20" s="53">
        <f>'Лиц. счет. Св. расчет'!C4</f>
        <v>52219.729999999996</v>
      </c>
    </row>
    <row r="21" spans="1:5" ht="26.25" x14ac:dyDescent="0.25">
      <c r="A21" s="7" t="s">
        <v>68</v>
      </c>
      <c r="B21" s="53">
        <v>923.2</v>
      </c>
      <c r="C21" s="53" t="s">
        <v>69</v>
      </c>
      <c r="D21" s="53">
        <v>3.26</v>
      </c>
      <c r="E21" s="53">
        <f>'Лиц. счет. Св. расчет'!C5</f>
        <v>40498.129999999997</v>
      </c>
    </row>
    <row r="22" spans="1:5" x14ac:dyDescent="0.25">
      <c r="A22" s="7" t="s">
        <v>39</v>
      </c>
      <c r="B22" s="53">
        <v>923.2</v>
      </c>
      <c r="C22" s="53" t="s">
        <v>69</v>
      </c>
      <c r="D22" s="53">
        <v>3.2</v>
      </c>
      <c r="E22" s="53">
        <f>'Лиц. счет. Св. расчет'!C6</f>
        <v>11721.6</v>
      </c>
    </row>
    <row r="23" spans="1:5" x14ac:dyDescent="0.25">
      <c r="A23" s="7" t="s">
        <v>70</v>
      </c>
      <c r="B23" s="53"/>
      <c r="C23" s="53" t="s">
        <v>71</v>
      </c>
      <c r="D23" s="53"/>
      <c r="E23" s="53">
        <f>'Лиц. счет. Св. расчет'!C7</f>
        <v>0</v>
      </c>
    </row>
    <row r="24" spans="1:5" x14ac:dyDescent="0.25">
      <c r="A24" s="9" t="s">
        <v>108</v>
      </c>
      <c r="B24" s="53"/>
      <c r="C24" s="53"/>
      <c r="D24" s="53"/>
      <c r="E24" s="53">
        <f>'Лиц. счет. Св. расчет'!C8</f>
        <v>51645.42</v>
      </c>
    </row>
    <row r="25" spans="1:5" x14ac:dyDescent="0.25">
      <c r="A25" s="7" t="s">
        <v>19</v>
      </c>
      <c r="B25" s="53"/>
      <c r="C25" s="53" t="s">
        <v>72</v>
      </c>
      <c r="D25" s="53"/>
      <c r="E25" s="57">
        <f>'Лиц. счет. Св. расчет'!N9</f>
        <v>70257.490000000005</v>
      </c>
    </row>
    <row r="26" spans="1:5" x14ac:dyDescent="0.25">
      <c r="A26" s="7" t="s">
        <v>20</v>
      </c>
      <c r="B26" s="53"/>
      <c r="C26" s="53" t="s">
        <v>72</v>
      </c>
      <c r="D26" s="53"/>
      <c r="E26" s="53">
        <f>'Лиц. счет. Св. расчет'!C10</f>
        <v>11906</v>
      </c>
    </row>
    <row r="27" spans="1:5" x14ac:dyDescent="0.25">
      <c r="A27" s="7" t="s">
        <v>73</v>
      </c>
      <c r="B27" s="53"/>
      <c r="C27" s="53" t="s">
        <v>69</v>
      </c>
      <c r="D27" s="53"/>
      <c r="E27" s="53">
        <f>'ТО конструкт.эл.'!C15</f>
        <v>6156</v>
      </c>
    </row>
    <row r="28" spans="1:5" x14ac:dyDescent="0.25">
      <c r="A28" s="7" t="s">
        <v>74</v>
      </c>
      <c r="B28" s="53"/>
      <c r="C28" s="53" t="s">
        <v>75</v>
      </c>
      <c r="D28" s="53"/>
      <c r="E28" s="53">
        <f>'ТО конструкт.эл.'!C14</f>
        <v>0</v>
      </c>
    </row>
    <row r="29" spans="1:5" ht="26.25" x14ac:dyDescent="0.25">
      <c r="A29" s="7" t="s">
        <v>103</v>
      </c>
      <c r="B29" s="53"/>
      <c r="C29" s="53"/>
      <c r="D29" s="53"/>
      <c r="E29" s="53">
        <f>'ТО конструкт.эл.'!C11</f>
        <v>4730</v>
      </c>
    </row>
    <row r="30" spans="1:5" x14ac:dyDescent="0.25">
      <c r="A30" s="7" t="s">
        <v>105</v>
      </c>
      <c r="B30" s="53"/>
      <c r="C30" s="53"/>
      <c r="D30" s="53"/>
      <c r="E30" s="7">
        <v>6253.66</v>
      </c>
    </row>
    <row r="31" spans="1:5" ht="26.25" x14ac:dyDescent="0.25">
      <c r="A31" s="7" t="s">
        <v>104</v>
      </c>
      <c r="B31" s="53"/>
      <c r="C31" s="53"/>
      <c r="D31" s="53"/>
      <c r="E31" s="53">
        <f>'ТО конструкт.эл.'!C12</f>
        <v>1020</v>
      </c>
    </row>
    <row r="32" spans="1:5" x14ac:dyDescent="0.25">
      <c r="A32" s="54" t="s">
        <v>76</v>
      </c>
      <c r="B32" s="55">
        <f>E32/D32</f>
        <v>0</v>
      </c>
      <c r="C32" s="53" t="s">
        <v>72</v>
      </c>
      <c r="D32" s="53">
        <v>285.5</v>
      </c>
      <c r="E32" s="53">
        <f>'Лиц. счет. Св. расчет'!C11</f>
        <v>0</v>
      </c>
    </row>
    <row r="33" spans="1:5" x14ac:dyDescent="0.25">
      <c r="A33" s="54" t="s">
        <v>101</v>
      </c>
      <c r="B33" s="55"/>
      <c r="C33" s="53"/>
      <c r="D33" s="53"/>
      <c r="E33" s="53">
        <f>'Лиц. счет. Св. расчет'!C12</f>
        <v>34637.33</v>
      </c>
    </row>
    <row r="34" spans="1:5" x14ac:dyDescent="0.25">
      <c r="A34" s="7" t="s">
        <v>102</v>
      </c>
      <c r="B34" s="53"/>
      <c r="C34" s="53" t="s">
        <v>77</v>
      </c>
      <c r="D34" s="53"/>
      <c r="E34" s="53">
        <f>'Лиц. счет. Св. расчет'!C13</f>
        <v>593.77</v>
      </c>
    </row>
    <row r="35" spans="1:5" x14ac:dyDescent="0.25">
      <c r="A35" s="56" t="s">
        <v>109</v>
      </c>
      <c r="B35" s="13"/>
      <c r="C35" s="13"/>
      <c r="D35" s="13"/>
      <c r="E35" s="13">
        <f>'Лиц. счет. Св. расчет'!C23</f>
        <v>26080.560000000001</v>
      </c>
    </row>
    <row r="36" spans="1:5" x14ac:dyDescent="0.25">
      <c r="A36" s="58"/>
    </row>
    <row r="37" spans="1:5" x14ac:dyDescent="0.25">
      <c r="A37" s="82" t="s">
        <v>106</v>
      </c>
      <c r="B37" s="82"/>
      <c r="C37" s="82"/>
      <c r="D37" s="82"/>
      <c r="E37" s="82"/>
    </row>
    <row r="38" spans="1:5" x14ac:dyDescent="0.25">
      <c r="A38" s="82" t="s">
        <v>78</v>
      </c>
      <c r="B38" s="82"/>
      <c r="C38" s="82"/>
      <c r="D38" s="82"/>
      <c r="E38" s="12">
        <f>SUM(E20,E24,E35)</f>
        <v>129945.70999999999</v>
      </c>
    </row>
    <row r="39" spans="1:5" x14ac:dyDescent="0.25">
      <c r="A39" s="82"/>
      <c r="B39" s="82"/>
      <c r="C39" s="82"/>
      <c r="D39" s="82"/>
      <c r="E39" s="82"/>
    </row>
    <row r="40" spans="1:5" x14ac:dyDescent="0.25">
      <c r="A40" s="82" t="s">
        <v>79</v>
      </c>
      <c r="B40" s="82"/>
      <c r="C40" s="82"/>
      <c r="D40" s="82"/>
      <c r="E40" s="82"/>
    </row>
    <row r="41" spans="1:5" x14ac:dyDescent="0.25">
      <c r="A41" s="82" t="s">
        <v>80</v>
      </c>
      <c r="B41" s="82"/>
      <c r="C41" s="82"/>
      <c r="D41" s="82"/>
      <c r="E41" s="82"/>
    </row>
    <row r="42" spans="1:5" x14ac:dyDescent="0.25">
      <c r="A42" s="82" t="s">
        <v>81</v>
      </c>
      <c r="B42" s="82"/>
      <c r="C42" s="82"/>
      <c r="D42" s="82"/>
      <c r="E42" s="82"/>
    </row>
    <row r="43" spans="1:5" x14ac:dyDescent="0.25">
      <c r="A43" s="82" t="s">
        <v>82</v>
      </c>
      <c r="B43" s="82"/>
      <c r="C43" s="82"/>
      <c r="D43" s="82"/>
      <c r="E43" s="82"/>
    </row>
    <row r="44" spans="1:5" x14ac:dyDescent="0.25">
      <c r="A44" s="82" t="s">
        <v>83</v>
      </c>
      <c r="B44" s="82"/>
      <c r="C44" s="82"/>
      <c r="D44" s="82"/>
      <c r="E44" s="82"/>
    </row>
    <row r="46" spans="1:5" x14ac:dyDescent="0.25">
      <c r="A46" s="80" t="s">
        <v>84</v>
      </c>
      <c r="B46" s="80"/>
      <c r="C46" s="80"/>
      <c r="D46" s="80"/>
      <c r="E46" s="80"/>
    </row>
    <row r="47" spans="1:5" x14ac:dyDescent="0.25">
      <c r="A47" t="s">
        <v>85</v>
      </c>
    </row>
    <row r="48" spans="1:5" x14ac:dyDescent="0.25">
      <c r="A48" t="s">
        <v>86</v>
      </c>
      <c r="B48" t="s">
        <v>87</v>
      </c>
      <c r="D48" t="s">
        <v>29</v>
      </c>
    </row>
    <row r="51" spans="1:4" x14ac:dyDescent="0.25">
      <c r="A51" t="s">
        <v>88</v>
      </c>
      <c r="B51" t="s">
        <v>87</v>
      </c>
    </row>
    <row r="52" spans="1:4" x14ac:dyDescent="0.25">
      <c r="D52" t="s">
        <v>89</v>
      </c>
    </row>
    <row r="54" spans="1:4" x14ac:dyDescent="0.25">
      <c r="A54" t="s">
        <v>90</v>
      </c>
    </row>
    <row r="56" spans="1:4" x14ac:dyDescent="0.25">
      <c r="A56" t="s">
        <v>91</v>
      </c>
      <c r="B56" t="s">
        <v>87</v>
      </c>
      <c r="D56" t="s">
        <v>92</v>
      </c>
    </row>
    <row r="58" spans="1:4" x14ac:dyDescent="0.25">
      <c r="A58" t="s">
        <v>93</v>
      </c>
      <c r="D58" t="s">
        <v>94</v>
      </c>
    </row>
  </sheetData>
  <mergeCells count="26">
    <mergeCell ref="A43:E43"/>
    <mergeCell ref="A44:E44"/>
    <mergeCell ref="A46:E46"/>
    <mergeCell ref="A37:E37"/>
    <mergeCell ref="A38:D38"/>
    <mergeCell ref="A39:E39"/>
    <mergeCell ref="A40:E40"/>
    <mergeCell ref="A41:E41"/>
    <mergeCell ref="A42:E42"/>
    <mergeCell ref="A17:E17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6283-59F8-4B01-9ADB-15EC12D755CC}">
  <dimension ref="A1:H36"/>
  <sheetViews>
    <sheetView workbookViewId="0">
      <selection activeCell="B11" sqref="B11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5" t="s">
        <v>121</v>
      </c>
      <c r="C1" s="75"/>
      <c r="D1" s="75"/>
      <c r="E1" s="6"/>
      <c r="F1" s="6"/>
      <c r="G1" s="6"/>
      <c r="H1" s="6"/>
    </row>
    <row r="2" spans="1:8" ht="15.95" customHeight="1" x14ac:dyDescent="0.25">
      <c r="A2" s="1"/>
      <c r="B2" s="76" t="s">
        <v>49</v>
      </c>
      <c r="C2" s="76"/>
      <c r="D2" s="76"/>
      <c r="E2" s="1"/>
      <c r="F2" s="1"/>
      <c r="G2" s="1"/>
      <c r="H2" s="1"/>
    </row>
    <row r="3" spans="1:8" ht="15.95" customHeight="1" x14ac:dyDescent="0.25">
      <c r="A3" s="1"/>
      <c r="B3" s="75" t="s">
        <v>177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3</v>
      </c>
      <c r="C5" s="9"/>
      <c r="D5" s="9"/>
      <c r="E5" s="1"/>
      <c r="F5" s="1"/>
      <c r="G5" s="1"/>
      <c r="H5" s="1"/>
    </row>
    <row r="6" spans="1:8" ht="30" x14ac:dyDescent="0.25">
      <c r="A6" s="60">
        <v>1</v>
      </c>
      <c r="B6" s="60" t="s">
        <v>132</v>
      </c>
      <c r="C6" s="60">
        <v>5200</v>
      </c>
      <c r="D6" s="12"/>
    </row>
    <row r="7" spans="1:8" x14ac:dyDescent="0.25">
      <c r="A7" s="62"/>
      <c r="B7" s="71" t="s">
        <v>7</v>
      </c>
      <c r="C7" s="65"/>
      <c r="D7" s="12"/>
    </row>
    <row r="8" spans="1:8" ht="30" x14ac:dyDescent="0.25">
      <c r="A8" s="60">
        <v>1</v>
      </c>
      <c r="B8" s="60" t="s">
        <v>137</v>
      </c>
      <c r="C8" s="73">
        <v>51240</v>
      </c>
      <c r="D8" s="3"/>
    </row>
    <row r="9" spans="1:8" x14ac:dyDescent="0.25">
      <c r="A9" s="67"/>
      <c r="B9" s="68" t="s">
        <v>9</v>
      </c>
      <c r="C9" s="62"/>
      <c r="D9" s="12"/>
    </row>
    <row r="10" spans="1:8" x14ac:dyDescent="0.25">
      <c r="A10" s="69">
        <v>1</v>
      </c>
      <c r="B10" s="70" t="s">
        <v>151</v>
      </c>
      <c r="C10" s="74">
        <v>61309.54</v>
      </c>
      <c r="D10" s="59"/>
    </row>
    <row r="11" spans="1:8" x14ac:dyDescent="0.25">
      <c r="A11" s="62"/>
      <c r="B11" s="61"/>
      <c r="C11" s="62"/>
      <c r="D11" s="13"/>
    </row>
    <row r="12" spans="1:8" x14ac:dyDescent="0.25">
      <c r="A12" s="62"/>
      <c r="B12" s="60"/>
      <c r="C12" s="62"/>
      <c r="D12" s="13"/>
    </row>
    <row r="13" spans="1:8" x14ac:dyDescent="0.25">
      <c r="A13" s="62"/>
      <c r="B13" s="62"/>
      <c r="C13" s="62"/>
      <c r="D13" s="12"/>
    </row>
    <row r="14" spans="1:8" x14ac:dyDescent="0.25">
      <c r="A14" s="62"/>
      <c r="B14" s="71"/>
      <c r="C14" s="71"/>
      <c r="D14" s="12"/>
    </row>
    <row r="15" spans="1:8" x14ac:dyDescent="0.25">
      <c r="A15" s="62"/>
      <c r="B15" s="71"/>
      <c r="C15" s="62"/>
      <c r="D15" s="12"/>
    </row>
    <row r="16" spans="1:8" x14ac:dyDescent="0.25">
      <c r="A16" s="62"/>
      <c r="B16" s="72"/>
      <c r="C16" s="62"/>
      <c r="D16" s="12"/>
    </row>
    <row r="17" spans="1:4" x14ac:dyDescent="0.25">
      <c r="A17" s="62"/>
      <c r="B17" s="71"/>
      <c r="C17" s="62"/>
      <c r="D17" s="13"/>
    </row>
    <row r="18" spans="1:4" x14ac:dyDescent="0.25">
      <c r="A18" s="62"/>
      <c r="B18" s="60"/>
      <c r="C18" s="62"/>
      <c r="D18" s="12"/>
    </row>
    <row r="19" spans="1:4" x14ac:dyDescent="0.25">
      <c r="A19" s="62"/>
      <c r="B19" s="60"/>
      <c r="C19" s="62"/>
      <c r="D19" s="13"/>
    </row>
    <row r="20" spans="1:4" x14ac:dyDescent="0.25">
      <c r="A20" s="62"/>
      <c r="B20" s="61"/>
      <c r="C20" s="71"/>
      <c r="D20" s="12"/>
    </row>
    <row r="21" spans="1:4" x14ac:dyDescent="0.25">
      <c r="A21" s="62"/>
      <c r="B21" s="61"/>
      <c r="C21" s="62"/>
      <c r="D21" s="13"/>
    </row>
    <row r="22" spans="1:4" x14ac:dyDescent="0.25">
      <c r="A22" s="62"/>
      <c r="B22" s="60"/>
      <c r="C22" s="62"/>
      <c r="D22" s="12"/>
    </row>
    <row r="23" spans="1:4" x14ac:dyDescent="0.25">
      <c r="A23" s="62"/>
      <c r="B23" s="62"/>
      <c r="C23" s="62"/>
      <c r="D23" s="13"/>
    </row>
    <row r="24" spans="1:4" x14ac:dyDescent="0.25">
      <c r="A24" s="62"/>
      <c r="B24" s="61"/>
      <c r="C24" s="71"/>
      <c r="D24" s="12"/>
    </row>
    <row r="25" spans="1:4" x14ac:dyDescent="0.25">
      <c r="A25" s="62"/>
      <c r="B25" s="61"/>
      <c r="C25" s="62"/>
      <c r="D25" s="12"/>
    </row>
    <row r="26" spans="1:4" x14ac:dyDescent="0.25">
      <c r="A26" s="62"/>
      <c r="B26" s="62"/>
      <c r="C26" s="62"/>
      <c r="D26" s="12"/>
    </row>
    <row r="27" spans="1:4" x14ac:dyDescent="0.25">
      <c r="A27" s="62"/>
      <c r="B27" s="62"/>
      <c r="C27" s="62"/>
      <c r="D27" s="12"/>
    </row>
    <row r="28" spans="1:4" x14ac:dyDescent="0.25">
      <c r="A28" s="62"/>
      <c r="B28" s="71"/>
      <c r="C28" s="71"/>
      <c r="D28" s="12"/>
    </row>
    <row r="29" spans="1:4" x14ac:dyDescent="0.25">
      <c r="A29" s="62"/>
      <c r="B29" s="71"/>
      <c r="C29" s="71"/>
      <c r="D29" s="12"/>
    </row>
    <row r="30" spans="1:4" x14ac:dyDescent="0.25">
      <c r="A30" s="62"/>
      <c r="B30" s="71"/>
      <c r="C30" s="71"/>
      <c r="D30" s="12"/>
    </row>
    <row r="31" spans="1:4" x14ac:dyDescent="0.25">
      <c r="A31" s="62"/>
      <c r="B31" s="71"/>
      <c r="C31" s="71"/>
      <c r="D31" s="12"/>
    </row>
    <row r="32" spans="1:4" x14ac:dyDescent="0.25">
      <c r="A32" s="62"/>
      <c r="B32" s="62"/>
      <c r="C32" s="62"/>
      <c r="D32" s="13"/>
    </row>
    <row r="33" spans="1:4" x14ac:dyDescent="0.25">
      <c r="A33" s="62"/>
      <c r="B33" s="71"/>
      <c r="C33" s="71"/>
      <c r="D33" s="12"/>
    </row>
    <row r="34" spans="1:4" x14ac:dyDescent="0.25">
      <c r="A34" s="62"/>
      <c r="B34" s="71"/>
      <c r="C34" s="62"/>
      <c r="D34" s="13"/>
    </row>
    <row r="35" spans="1:4" x14ac:dyDescent="0.25">
      <c r="A35" s="62"/>
      <c r="B35" s="62"/>
      <c r="C35" s="62"/>
      <c r="D35" s="13"/>
    </row>
    <row r="36" spans="1:4" x14ac:dyDescent="0.25">
      <c r="A36" s="62"/>
      <c r="B36" s="71"/>
      <c r="C36" s="71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topLeftCell="A37" zoomScaleNormal="100" workbookViewId="0">
      <selection activeCell="D64" sqref="D6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</cols>
  <sheetData>
    <row r="1" spans="1:8" ht="15.95" customHeight="1" x14ac:dyDescent="0.35">
      <c r="A1" s="1"/>
      <c r="B1" s="75" t="s">
        <v>121</v>
      </c>
      <c r="C1" s="75"/>
      <c r="D1" s="75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5" t="s">
        <v>6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s="1" customFormat="1" ht="15" customHeight="1" x14ac:dyDescent="0.25">
      <c r="A5" s="60"/>
      <c r="B5" s="61" t="s">
        <v>2</v>
      </c>
      <c r="C5" s="60"/>
      <c r="D5" s="11"/>
    </row>
    <row r="6" spans="1:8" s="1" customFormat="1" ht="15" customHeight="1" x14ac:dyDescent="0.25">
      <c r="A6" s="60">
        <v>1</v>
      </c>
      <c r="B6" s="60" t="s">
        <v>118</v>
      </c>
      <c r="C6" s="60">
        <v>6156</v>
      </c>
      <c r="D6" s="11"/>
    </row>
    <row r="7" spans="1:8" s="1" customFormat="1" ht="15" customHeight="1" x14ac:dyDescent="0.25">
      <c r="A7" s="60">
        <v>2</v>
      </c>
      <c r="B7" s="60" t="s">
        <v>119</v>
      </c>
      <c r="C7" s="60">
        <v>4730</v>
      </c>
      <c r="D7" s="3"/>
    </row>
    <row r="8" spans="1:8" s="4" customFormat="1" x14ac:dyDescent="0.25">
      <c r="A8" s="60"/>
      <c r="B8" s="61" t="s">
        <v>117</v>
      </c>
      <c r="C8" s="61">
        <f>SUM(C6:C7)</f>
        <v>10886</v>
      </c>
      <c r="D8" s="3">
        <f>C8</f>
        <v>10886</v>
      </c>
    </row>
    <row r="9" spans="1:8" s="1" customFormat="1" x14ac:dyDescent="0.25">
      <c r="A9" s="60"/>
      <c r="B9" s="61" t="s">
        <v>5</v>
      </c>
      <c r="C9" s="60"/>
      <c r="D9" s="11"/>
    </row>
    <row r="10" spans="1:8" s="1" customFormat="1" x14ac:dyDescent="0.25">
      <c r="A10" s="60">
        <v>1</v>
      </c>
      <c r="B10" s="60" t="s">
        <v>118</v>
      </c>
      <c r="C10" s="60">
        <v>6156</v>
      </c>
      <c r="D10" s="11"/>
    </row>
    <row r="11" spans="1:8" s="1" customFormat="1" ht="18" customHeight="1" x14ac:dyDescent="0.25">
      <c r="A11" s="60">
        <v>2</v>
      </c>
      <c r="B11" s="60" t="s">
        <v>119</v>
      </c>
      <c r="C11" s="60">
        <v>4730</v>
      </c>
      <c r="D11" s="3"/>
    </row>
    <row r="12" spans="1:8" s="4" customFormat="1" x14ac:dyDescent="0.25">
      <c r="A12" s="61">
        <v>3</v>
      </c>
      <c r="B12" s="60" t="s">
        <v>127</v>
      </c>
      <c r="C12" s="60">
        <v>1020</v>
      </c>
      <c r="D12" s="3"/>
    </row>
    <row r="13" spans="1:8" s="1" customFormat="1" x14ac:dyDescent="0.25">
      <c r="A13" s="60"/>
      <c r="B13" s="61" t="s">
        <v>126</v>
      </c>
      <c r="C13" s="61">
        <f>SUM(C10:C12)</f>
        <v>11906</v>
      </c>
      <c r="D13" s="3">
        <f>C13+D8</f>
        <v>22792</v>
      </c>
    </row>
    <row r="14" spans="1:8" s="1" customFormat="1" x14ac:dyDescent="0.25">
      <c r="A14" s="60"/>
      <c r="B14" s="61" t="s">
        <v>3</v>
      </c>
      <c r="C14" s="60"/>
      <c r="D14" s="11"/>
    </row>
    <row r="15" spans="1:8" s="1" customFormat="1" x14ac:dyDescent="0.25">
      <c r="A15" s="60">
        <v>1</v>
      </c>
      <c r="B15" s="60" t="s">
        <v>118</v>
      </c>
      <c r="C15" s="60">
        <v>6156</v>
      </c>
      <c r="D15" s="11"/>
    </row>
    <row r="16" spans="1:8" s="1" customFormat="1" x14ac:dyDescent="0.25">
      <c r="A16" s="60">
        <v>2</v>
      </c>
      <c r="B16" s="60" t="s">
        <v>119</v>
      </c>
      <c r="C16" s="60">
        <v>4730</v>
      </c>
      <c r="D16" s="3"/>
    </row>
    <row r="17" spans="1:4" s="1" customFormat="1" ht="15.75" customHeight="1" x14ac:dyDescent="0.25">
      <c r="A17" s="60"/>
      <c r="B17" s="61" t="s">
        <v>131</v>
      </c>
      <c r="C17" s="61">
        <f>SUM(C15:C16)</f>
        <v>10886</v>
      </c>
      <c r="D17" s="3">
        <f>C17+D13</f>
        <v>33678</v>
      </c>
    </row>
    <row r="18" spans="1:4" s="1" customFormat="1" ht="15.75" customHeight="1" x14ac:dyDescent="0.25">
      <c r="A18" s="60"/>
      <c r="B18" s="61" t="s">
        <v>7</v>
      </c>
      <c r="C18" s="60"/>
      <c r="D18" s="11"/>
    </row>
    <row r="19" spans="1:4" s="1" customFormat="1" x14ac:dyDescent="0.25">
      <c r="A19" s="60">
        <v>1</v>
      </c>
      <c r="B19" s="60" t="s">
        <v>118</v>
      </c>
      <c r="C19" s="60">
        <v>6156</v>
      </c>
      <c r="D19" s="11"/>
    </row>
    <row r="20" spans="1:4" s="1" customFormat="1" ht="15" customHeight="1" x14ac:dyDescent="0.25">
      <c r="A20" s="60">
        <v>2</v>
      </c>
      <c r="B20" s="60" t="s">
        <v>119</v>
      </c>
      <c r="C20" s="60">
        <v>4730</v>
      </c>
      <c r="D20" s="3"/>
    </row>
    <row r="21" spans="1:4" s="1" customFormat="1" ht="30" x14ac:dyDescent="0.25">
      <c r="A21" s="60">
        <v>3</v>
      </c>
      <c r="B21" s="60" t="s">
        <v>135</v>
      </c>
      <c r="C21" s="60">
        <v>2874.3</v>
      </c>
      <c r="D21" s="3"/>
    </row>
    <row r="22" spans="1:4" s="1" customFormat="1" x14ac:dyDescent="0.25">
      <c r="A22" s="60"/>
      <c r="B22" s="61" t="s">
        <v>134</v>
      </c>
      <c r="C22" s="61">
        <f>SUM(C19:C21)</f>
        <v>13760.3</v>
      </c>
      <c r="D22" s="3">
        <f>C22+D17</f>
        <v>47438.3</v>
      </c>
    </row>
    <row r="23" spans="1:4" s="1" customFormat="1" x14ac:dyDescent="0.25">
      <c r="A23" s="60"/>
      <c r="B23" s="61" t="s">
        <v>8</v>
      </c>
      <c r="C23" s="60"/>
      <c r="D23" s="11"/>
    </row>
    <row r="24" spans="1:4" s="1" customFormat="1" x14ac:dyDescent="0.25">
      <c r="A24" s="60">
        <v>1</v>
      </c>
      <c r="B24" s="60" t="s">
        <v>118</v>
      </c>
      <c r="C24" s="60">
        <v>6156</v>
      </c>
      <c r="D24" s="11"/>
    </row>
    <row r="25" spans="1:4" s="1" customFormat="1" x14ac:dyDescent="0.25">
      <c r="A25" s="60">
        <v>2</v>
      </c>
      <c r="B25" s="60" t="s">
        <v>119</v>
      </c>
      <c r="C25" s="60">
        <v>4730</v>
      </c>
      <c r="D25" s="3"/>
    </row>
    <row r="26" spans="1:4" x14ac:dyDescent="0.25">
      <c r="A26" s="60"/>
      <c r="B26" s="61" t="s">
        <v>139</v>
      </c>
      <c r="C26" s="61">
        <f>SUM(C24:C25)</f>
        <v>10886</v>
      </c>
      <c r="D26" s="3">
        <f>C26+D22</f>
        <v>58324.3</v>
      </c>
    </row>
    <row r="27" spans="1:4" x14ac:dyDescent="0.25">
      <c r="A27" s="60"/>
      <c r="B27" s="61" t="s">
        <v>9</v>
      </c>
      <c r="C27" s="60"/>
      <c r="D27" s="11"/>
    </row>
    <row r="28" spans="1:4" x14ac:dyDescent="0.25">
      <c r="A28" s="60">
        <v>1</v>
      </c>
      <c r="B28" s="60" t="s">
        <v>118</v>
      </c>
      <c r="C28" s="60">
        <v>6156</v>
      </c>
      <c r="D28" s="11"/>
    </row>
    <row r="29" spans="1:4" x14ac:dyDescent="0.25">
      <c r="A29" s="60">
        <v>2</v>
      </c>
      <c r="B29" s="60" t="s">
        <v>119</v>
      </c>
      <c r="C29" s="60">
        <v>4730</v>
      </c>
      <c r="D29" s="3"/>
    </row>
    <row r="30" spans="1:4" x14ac:dyDescent="0.25">
      <c r="A30" s="60">
        <v>3</v>
      </c>
      <c r="B30" s="60" t="s">
        <v>150</v>
      </c>
      <c r="C30" s="60">
        <v>4080</v>
      </c>
      <c r="D30" s="12"/>
    </row>
    <row r="31" spans="1:4" x14ac:dyDescent="0.25">
      <c r="A31" s="60"/>
      <c r="B31" s="61" t="s">
        <v>149</v>
      </c>
      <c r="C31" s="61">
        <f>SUM(C28:C30)</f>
        <v>14966</v>
      </c>
      <c r="D31" s="3">
        <f>C31+D26</f>
        <v>73290.3</v>
      </c>
    </row>
    <row r="32" spans="1:4" x14ac:dyDescent="0.25">
      <c r="A32" s="60"/>
      <c r="B32" s="61" t="s">
        <v>10</v>
      </c>
      <c r="C32" s="60"/>
      <c r="D32" s="11"/>
    </row>
    <row r="33" spans="1:4" x14ac:dyDescent="0.25">
      <c r="A33" s="60">
        <v>1</v>
      </c>
      <c r="B33" s="60" t="s">
        <v>118</v>
      </c>
      <c r="C33" s="60">
        <v>6156</v>
      </c>
      <c r="D33" s="11"/>
    </row>
    <row r="34" spans="1:4" x14ac:dyDescent="0.25">
      <c r="A34" s="60">
        <v>2</v>
      </c>
      <c r="B34" s="60" t="s">
        <v>119</v>
      </c>
      <c r="C34" s="60">
        <v>4730</v>
      </c>
      <c r="D34" s="3"/>
    </row>
    <row r="35" spans="1:4" x14ac:dyDescent="0.25">
      <c r="A35" s="60">
        <v>3</v>
      </c>
      <c r="B35" s="60" t="s">
        <v>158</v>
      </c>
      <c r="C35" s="60">
        <v>1500</v>
      </c>
      <c r="D35" s="12"/>
    </row>
    <row r="36" spans="1:4" x14ac:dyDescent="0.25">
      <c r="A36" s="60"/>
      <c r="B36" s="61" t="s">
        <v>157</v>
      </c>
      <c r="C36" s="61">
        <f>SUM(C33:C35)</f>
        <v>12386</v>
      </c>
      <c r="D36" s="3">
        <f>C36+D31</f>
        <v>85676.3</v>
      </c>
    </row>
    <row r="37" spans="1:4" x14ac:dyDescent="0.25">
      <c r="A37" s="60"/>
      <c r="B37" s="61" t="s">
        <v>11</v>
      </c>
      <c r="C37" s="60"/>
      <c r="D37" s="11"/>
    </row>
    <row r="38" spans="1:4" x14ac:dyDescent="0.25">
      <c r="A38" s="60">
        <v>1</v>
      </c>
      <c r="B38" s="60" t="s">
        <v>118</v>
      </c>
      <c r="C38" s="60">
        <v>6156</v>
      </c>
      <c r="D38" s="11"/>
    </row>
    <row r="39" spans="1:4" x14ac:dyDescent="0.25">
      <c r="A39" s="60">
        <v>2</v>
      </c>
      <c r="B39" s="60" t="s">
        <v>119</v>
      </c>
      <c r="C39" s="60">
        <v>4730</v>
      </c>
      <c r="D39" s="3"/>
    </row>
    <row r="40" spans="1:4" x14ac:dyDescent="0.25">
      <c r="A40" s="62"/>
      <c r="B40" s="61" t="s">
        <v>160</v>
      </c>
      <c r="C40" s="61">
        <f>SUM(C38:C39)</f>
        <v>10886</v>
      </c>
      <c r="D40" s="12">
        <f>C40+D36</f>
        <v>96562.3</v>
      </c>
    </row>
    <row r="41" spans="1:4" x14ac:dyDescent="0.25">
      <c r="A41" s="60"/>
      <c r="B41" s="61" t="s">
        <v>12</v>
      </c>
      <c r="C41" s="60"/>
      <c r="D41" s="11"/>
    </row>
    <row r="42" spans="1:4" x14ac:dyDescent="0.25">
      <c r="A42" s="60">
        <v>1</v>
      </c>
      <c r="B42" s="60" t="s">
        <v>118</v>
      </c>
      <c r="C42" s="60">
        <v>6156</v>
      </c>
      <c r="D42" s="11"/>
    </row>
    <row r="43" spans="1:4" x14ac:dyDescent="0.25">
      <c r="A43" s="60">
        <v>2</v>
      </c>
      <c r="B43" s="60" t="s">
        <v>119</v>
      </c>
      <c r="C43" s="60">
        <v>4730</v>
      </c>
      <c r="D43" s="3"/>
    </row>
    <row r="44" spans="1:4" x14ac:dyDescent="0.25">
      <c r="A44" s="60">
        <v>3</v>
      </c>
      <c r="B44" s="60" t="s">
        <v>162</v>
      </c>
      <c r="C44" s="60">
        <v>1185</v>
      </c>
      <c r="D44" s="3"/>
    </row>
    <row r="45" spans="1:4" x14ac:dyDescent="0.25">
      <c r="A45" s="62">
        <v>4</v>
      </c>
      <c r="B45" s="60" t="s">
        <v>163</v>
      </c>
      <c r="C45" s="60">
        <v>4080</v>
      </c>
      <c r="D45" s="12"/>
    </row>
    <row r="46" spans="1:4" x14ac:dyDescent="0.25">
      <c r="A46" s="60">
        <v>5</v>
      </c>
      <c r="B46" s="60" t="s">
        <v>164</v>
      </c>
      <c r="C46" s="60">
        <v>2553.96</v>
      </c>
      <c r="D46" s="12"/>
    </row>
    <row r="47" spans="1:4" ht="14.25" customHeight="1" x14ac:dyDescent="0.25">
      <c r="A47" s="60"/>
      <c r="B47" s="61" t="s">
        <v>161</v>
      </c>
      <c r="C47" s="61">
        <f>SUM(C42:C46)</f>
        <v>18704.96</v>
      </c>
      <c r="D47" s="3">
        <f>C47+D40</f>
        <v>115267.26000000001</v>
      </c>
    </row>
    <row r="48" spans="1:4" x14ac:dyDescent="0.25">
      <c r="A48" s="60"/>
      <c r="B48" s="61" t="s">
        <v>13</v>
      </c>
      <c r="C48" s="60"/>
      <c r="D48" s="11"/>
    </row>
    <row r="49" spans="1:4" x14ac:dyDescent="0.25">
      <c r="A49" s="60">
        <v>1</v>
      </c>
      <c r="B49" s="60" t="s">
        <v>118</v>
      </c>
      <c r="C49" s="60">
        <v>6156</v>
      </c>
      <c r="D49" s="11"/>
    </row>
    <row r="50" spans="1:4" x14ac:dyDescent="0.25">
      <c r="A50" s="60">
        <v>2</v>
      </c>
      <c r="B50" s="60" t="s">
        <v>119</v>
      </c>
      <c r="C50" s="60">
        <v>4730</v>
      </c>
      <c r="D50" s="3"/>
    </row>
    <row r="51" spans="1:4" x14ac:dyDescent="0.25">
      <c r="A51" s="60">
        <v>3</v>
      </c>
      <c r="B51" s="60" t="s">
        <v>170</v>
      </c>
      <c r="C51" s="60">
        <v>255</v>
      </c>
      <c r="D51" s="11"/>
    </row>
    <row r="52" spans="1:4" x14ac:dyDescent="0.25">
      <c r="A52" s="60">
        <v>4</v>
      </c>
      <c r="B52" s="60" t="s">
        <v>171</v>
      </c>
      <c r="C52" s="60">
        <v>875.5</v>
      </c>
      <c r="D52" s="3"/>
    </row>
    <row r="53" spans="1:4" x14ac:dyDescent="0.25">
      <c r="A53" s="62"/>
      <c r="B53" s="61" t="s">
        <v>169</v>
      </c>
      <c r="C53" s="61">
        <f>SUM(C49:C52)</f>
        <v>12016.5</v>
      </c>
      <c r="D53" s="12">
        <f>C53+D47</f>
        <v>127283.76000000001</v>
      </c>
    </row>
    <row r="54" spans="1:4" x14ac:dyDescent="0.25">
      <c r="A54" s="60"/>
      <c r="B54" s="61" t="s">
        <v>14</v>
      </c>
      <c r="C54" s="60"/>
      <c r="D54" s="11"/>
    </row>
    <row r="55" spans="1:4" x14ac:dyDescent="0.25">
      <c r="A55" s="60">
        <v>1</v>
      </c>
      <c r="B55" s="60" t="s">
        <v>118</v>
      </c>
      <c r="C55" s="60">
        <v>6156</v>
      </c>
      <c r="D55" s="11"/>
    </row>
    <row r="56" spans="1:4" x14ac:dyDescent="0.25">
      <c r="A56" s="60">
        <v>2</v>
      </c>
      <c r="B56" s="60" t="s">
        <v>119</v>
      </c>
      <c r="C56" s="60">
        <v>4730</v>
      </c>
      <c r="D56" s="3"/>
    </row>
    <row r="57" spans="1:4" x14ac:dyDescent="0.25">
      <c r="A57" s="60"/>
      <c r="B57" s="61" t="s">
        <v>176</v>
      </c>
      <c r="C57" s="61">
        <f>SUM(C55:C56)</f>
        <v>10886</v>
      </c>
      <c r="D57" s="3">
        <f>C57+D53</f>
        <v>138169.76</v>
      </c>
    </row>
    <row r="58" spans="1:4" x14ac:dyDescent="0.25">
      <c r="A58" s="60"/>
      <c r="B58" s="61" t="s">
        <v>180</v>
      </c>
      <c r="C58" s="60"/>
      <c r="D58" s="11"/>
    </row>
    <row r="59" spans="1:4" x14ac:dyDescent="0.25">
      <c r="A59" s="60">
        <v>1</v>
      </c>
      <c r="B59" s="60" t="s">
        <v>118</v>
      </c>
      <c r="C59" s="60">
        <v>6156</v>
      </c>
      <c r="D59" s="11"/>
    </row>
    <row r="60" spans="1:4" x14ac:dyDescent="0.25">
      <c r="A60" s="60">
        <v>2</v>
      </c>
      <c r="B60" s="60" t="s">
        <v>119</v>
      </c>
      <c r="C60" s="60">
        <v>4730</v>
      </c>
      <c r="D60" s="3"/>
    </row>
    <row r="61" spans="1:4" x14ac:dyDescent="0.25">
      <c r="A61" s="60">
        <v>3</v>
      </c>
      <c r="B61" s="60" t="s">
        <v>127</v>
      </c>
      <c r="C61" s="60">
        <v>1185</v>
      </c>
      <c r="D61" s="11"/>
    </row>
    <row r="62" spans="1:4" ht="30" x14ac:dyDescent="0.25">
      <c r="A62" s="60">
        <v>4</v>
      </c>
      <c r="B62" s="60" t="s">
        <v>181</v>
      </c>
      <c r="C62" s="60">
        <v>910</v>
      </c>
      <c r="D62" s="3"/>
    </row>
    <row r="63" spans="1:4" x14ac:dyDescent="0.25">
      <c r="A63" s="13"/>
      <c r="B63" s="3" t="s">
        <v>179</v>
      </c>
      <c r="C63" s="3">
        <f>SUM(C59:C62)</f>
        <v>12981</v>
      </c>
      <c r="D63" s="12">
        <f>C63+D57</f>
        <v>151150.76</v>
      </c>
    </row>
    <row r="64" spans="1:4" x14ac:dyDescent="0.25">
      <c r="A64" s="13"/>
      <c r="B64" s="60"/>
      <c r="C64" s="11"/>
      <c r="D64" s="13"/>
    </row>
    <row r="65" spans="1:4" x14ac:dyDescent="0.25">
      <c r="A65" s="13"/>
      <c r="B65" s="11"/>
      <c r="C65" s="11"/>
      <c r="D65" s="13"/>
    </row>
    <row r="66" spans="1:4" x14ac:dyDescent="0.25">
      <c r="A66" s="13"/>
      <c r="B66" s="11"/>
      <c r="C66" s="11"/>
      <c r="D66" s="13"/>
    </row>
    <row r="67" spans="1:4" x14ac:dyDescent="0.25">
      <c r="A67" s="13"/>
      <c r="B67" s="11"/>
      <c r="C67" s="11"/>
      <c r="D67" s="13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3"/>
      <c r="C69" s="3"/>
      <c r="D69" s="12"/>
    </row>
    <row r="70" spans="1:4" x14ac:dyDescent="0.25">
      <c r="A70" s="13"/>
      <c r="B70" s="3"/>
      <c r="C70" s="11"/>
      <c r="D70" s="13"/>
    </row>
    <row r="71" spans="1:4" x14ac:dyDescent="0.25">
      <c r="A71" s="13"/>
      <c r="B71" s="60"/>
      <c r="C71" s="11"/>
      <c r="D71" s="13"/>
    </row>
    <row r="72" spans="1:4" x14ac:dyDescent="0.25">
      <c r="A72" s="13"/>
      <c r="B72" s="60"/>
      <c r="C72" s="11"/>
      <c r="D72" s="13"/>
    </row>
    <row r="73" spans="1:4" x14ac:dyDescent="0.25">
      <c r="A73" s="13"/>
      <c r="B73" s="11"/>
      <c r="C73" s="11"/>
      <c r="D73" s="13"/>
    </row>
    <row r="74" spans="1:4" x14ac:dyDescent="0.25">
      <c r="A74" s="13"/>
      <c r="B74" s="11"/>
      <c r="C74" s="11"/>
      <c r="D74" s="13"/>
    </row>
    <row r="75" spans="1:4" x14ac:dyDescent="0.25">
      <c r="A75" s="13"/>
      <c r="B75" s="3"/>
      <c r="C75" s="3"/>
      <c r="D75" s="12"/>
    </row>
    <row r="76" spans="1:4" x14ac:dyDescent="0.25">
      <c r="A76" s="13"/>
      <c r="B76" s="11"/>
      <c r="C76" s="11"/>
      <c r="D76" s="13"/>
    </row>
    <row r="77" spans="1:4" x14ac:dyDescent="0.25">
      <c r="A77" s="13"/>
      <c r="B77" s="11"/>
      <c r="C77" s="11"/>
      <c r="D77" s="13"/>
    </row>
    <row r="78" spans="1:4" x14ac:dyDescent="0.25">
      <c r="A78" s="13"/>
      <c r="B78" s="11"/>
      <c r="C78" s="11"/>
      <c r="D78" s="13"/>
    </row>
    <row r="79" spans="1:4" x14ac:dyDescent="0.25">
      <c r="A79" s="13"/>
      <c r="B79" s="11"/>
      <c r="C79" s="11"/>
      <c r="D79" s="13"/>
    </row>
    <row r="80" spans="1:4" x14ac:dyDescent="0.25">
      <c r="A80" s="13"/>
      <c r="B80" s="3"/>
      <c r="C80" s="3"/>
      <c r="D80" s="12"/>
    </row>
    <row r="81" spans="1:4" x14ac:dyDescent="0.25">
      <c r="A81" s="13"/>
      <c r="B81" s="11"/>
      <c r="C81" s="11"/>
      <c r="D81" s="13"/>
    </row>
    <row r="82" spans="1:4" x14ac:dyDescent="0.25">
      <c r="A82" s="13"/>
      <c r="B82" s="3"/>
      <c r="C82" s="12"/>
      <c r="D82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75" t="s">
        <v>121</v>
      </c>
      <c r="C1" s="75"/>
      <c r="D1" s="75"/>
    </row>
    <row r="2" spans="1:4" ht="15.75" x14ac:dyDescent="0.25">
      <c r="A2" s="1"/>
      <c r="B2" s="2" t="s">
        <v>49</v>
      </c>
      <c r="C2" s="31"/>
      <c r="D2" s="31"/>
    </row>
    <row r="3" spans="1:4" ht="15.75" x14ac:dyDescent="0.25">
      <c r="A3" s="1"/>
      <c r="B3" s="75" t="s">
        <v>34</v>
      </c>
      <c r="C3" s="75"/>
      <c r="D3" s="75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122</v>
      </c>
      <c r="C5" s="7"/>
      <c r="D5" s="7"/>
    </row>
    <row r="6" spans="1:4" ht="30" x14ac:dyDescent="0.25">
      <c r="A6" s="63">
        <v>1</v>
      </c>
      <c r="B6" s="60" t="s">
        <v>123</v>
      </c>
      <c r="C6" s="66">
        <v>1349</v>
      </c>
      <c r="D6" s="3">
        <f>C6</f>
        <v>1349</v>
      </c>
    </row>
    <row r="7" spans="1:4" x14ac:dyDescent="0.25">
      <c r="A7" s="63"/>
      <c r="B7" s="61" t="s">
        <v>7</v>
      </c>
      <c r="C7" s="64"/>
      <c r="D7" s="9"/>
    </row>
    <row r="8" spans="1:4" ht="30" x14ac:dyDescent="0.25">
      <c r="A8" s="63">
        <v>1</v>
      </c>
      <c r="B8" s="60" t="s">
        <v>136</v>
      </c>
      <c r="C8" s="64">
        <v>297.5</v>
      </c>
      <c r="D8" s="9">
        <f>C8+D6</f>
        <v>1646.5</v>
      </c>
    </row>
    <row r="9" spans="1:4" x14ac:dyDescent="0.25">
      <c r="A9" s="63"/>
      <c r="B9" s="61" t="s">
        <v>8</v>
      </c>
      <c r="C9" s="64"/>
      <c r="D9" s="9"/>
    </row>
    <row r="10" spans="1:4" x14ac:dyDescent="0.25">
      <c r="A10" s="60">
        <v>1</v>
      </c>
      <c r="B10" s="60" t="s">
        <v>140</v>
      </c>
      <c r="C10" s="60">
        <v>1290.29</v>
      </c>
      <c r="D10" s="3"/>
    </row>
    <row r="11" spans="1:4" x14ac:dyDescent="0.25">
      <c r="A11" s="63">
        <v>2</v>
      </c>
      <c r="B11" s="60" t="s">
        <v>141</v>
      </c>
      <c r="C11" s="60">
        <v>625.5</v>
      </c>
      <c r="D11" s="3"/>
    </row>
    <row r="12" spans="1:4" x14ac:dyDescent="0.25">
      <c r="A12" s="63"/>
      <c r="B12" s="61" t="s">
        <v>139</v>
      </c>
      <c r="C12" s="61">
        <f>SUM(C10:C11)</f>
        <v>1915.79</v>
      </c>
      <c r="D12" s="3">
        <f>C12+D8</f>
        <v>3562.29</v>
      </c>
    </row>
    <row r="13" spans="1:4" x14ac:dyDescent="0.25">
      <c r="A13" s="63"/>
      <c r="B13" s="61" t="s">
        <v>12</v>
      </c>
      <c r="C13" s="60"/>
      <c r="D13" s="11"/>
    </row>
    <row r="14" spans="1:4" x14ac:dyDescent="0.25">
      <c r="A14" s="60">
        <v>1</v>
      </c>
      <c r="B14" s="60" t="s">
        <v>165</v>
      </c>
      <c r="C14" s="60">
        <v>218.95</v>
      </c>
      <c r="D14" s="3"/>
    </row>
    <row r="15" spans="1:4" x14ac:dyDescent="0.25">
      <c r="A15" s="60">
        <v>2</v>
      </c>
      <c r="B15" s="60" t="s">
        <v>166</v>
      </c>
      <c r="C15" s="60">
        <v>3304.25</v>
      </c>
      <c r="D15" s="3"/>
    </row>
    <row r="16" spans="1:4" ht="30" x14ac:dyDescent="0.25">
      <c r="A16" s="60">
        <v>3</v>
      </c>
      <c r="B16" s="60" t="s">
        <v>167</v>
      </c>
      <c r="C16" s="60">
        <v>195.11</v>
      </c>
      <c r="D16" s="3"/>
    </row>
    <row r="17" spans="1:4" x14ac:dyDescent="0.25">
      <c r="A17" s="60"/>
      <c r="B17" s="61" t="s">
        <v>161</v>
      </c>
      <c r="C17" s="61">
        <f>SUM(C14:C16)</f>
        <v>3718.31</v>
      </c>
      <c r="D17" s="3">
        <f>C17+D12</f>
        <v>7280.6</v>
      </c>
    </row>
    <row r="18" spans="1:4" x14ac:dyDescent="0.25">
      <c r="A18" s="60"/>
      <c r="B18" s="61" t="s">
        <v>15</v>
      </c>
      <c r="C18" s="61"/>
      <c r="D18" s="3"/>
    </row>
    <row r="19" spans="1:4" x14ac:dyDescent="0.25">
      <c r="A19" s="60">
        <v>1</v>
      </c>
      <c r="B19" s="60" t="s">
        <v>182</v>
      </c>
      <c r="C19" s="60">
        <v>910.5</v>
      </c>
      <c r="D19" s="3">
        <f>C19+D17</f>
        <v>8191.1</v>
      </c>
    </row>
    <row r="20" spans="1:4" x14ac:dyDescent="0.25">
      <c r="A20" s="60"/>
      <c r="B20" s="61"/>
      <c r="C20" s="60"/>
      <c r="D20" s="3"/>
    </row>
    <row r="21" spans="1:4" x14ac:dyDescent="0.25">
      <c r="A21" s="60"/>
      <c r="B21" s="60"/>
      <c r="C21" s="60"/>
      <c r="D21" s="11"/>
    </row>
    <row r="22" spans="1:4" x14ac:dyDescent="0.25">
      <c r="A22" s="60"/>
      <c r="B22" s="60"/>
      <c r="C22" s="60"/>
      <c r="D22" s="3"/>
    </row>
    <row r="23" spans="1:4" x14ac:dyDescent="0.25">
      <c r="A23" s="60"/>
      <c r="B23" s="61"/>
      <c r="C23" s="61"/>
      <c r="D23" s="3"/>
    </row>
    <row r="24" spans="1:4" x14ac:dyDescent="0.25">
      <c r="A24" s="60"/>
      <c r="B24" s="61"/>
      <c r="C24" s="60"/>
      <c r="D24" s="3"/>
    </row>
    <row r="25" spans="1:4" x14ac:dyDescent="0.25">
      <c r="A25" s="60"/>
      <c r="B25" s="60"/>
      <c r="C25" s="60"/>
      <c r="D25" s="3"/>
    </row>
    <row r="26" spans="1:4" x14ac:dyDescent="0.25">
      <c r="A26" s="60"/>
      <c r="B26" s="61"/>
      <c r="C26" s="60"/>
      <c r="D26" s="3"/>
    </row>
    <row r="27" spans="1:4" x14ac:dyDescent="0.25">
      <c r="A27" s="60"/>
      <c r="B27" s="60"/>
      <c r="C27" s="60"/>
      <c r="D27" s="3"/>
    </row>
    <row r="28" spans="1:4" x14ac:dyDescent="0.25">
      <c r="A28" s="60"/>
      <c r="B28" s="60"/>
      <c r="C28" s="60"/>
      <c r="D28" s="3"/>
    </row>
    <row r="29" spans="1:4" x14ac:dyDescent="0.25">
      <c r="A29" s="60"/>
      <c r="B29" s="60"/>
      <c r="C29" s="60"/>
      <c r="D29" s="3"/>
    </row>
    <row r="30" spans="1:4" x14ac:dyDescent="0.25">
      <c r="A30" s="11"/>
      <c r="B30" s="3"/>
      <c r="C30" s="3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50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1"/>
      <c r="B38" s="11"/>
      <c r="C38" s="11"/>
      <c r="D38" s="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3"/>
      <c r="C59" s="13"/>
      <c r="D59" s="13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B21" sqref="B21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5" t="s">
        <v>121</v>
      </c>
      <c r="C1" s="75"/>
      <c r="D1" s="75"/>
      <c r="E1" s="6"/>
      <c r="F1" s="6"/>
      <c r="G1" s="6"/>
      <c r="H1" s="6"/>
    </row>
    <row r="2" spans="1:8" ht="15.95" customHeight="1" x14ac:dyDescent="0.25">
      <c r="A2" s="1"/>
      <c r="B2" s="76" t="s">
        <v>49</v>
      </c>
      <c r="C2" s="76"/>
      <c r="D2" s="76"/>
      <c r="E2" s="1"/>
      <c r="F2" s="1"/>
      <c r="G2" s="1"/>
      <c r="H2" s="1"/>
    </row>
    <row r="3" spans="1:8" ht="15.95" customHeight="1" x14ac:dyDescent="0.25">
      <c r="A3" s="1"/>
      <c r="B3" s="75" t="s">
        <v>35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3</v>
      </c>
      <c r="C5" s="9"/>
      <c r="D5" s="9"/>
      <c r="E5" s="1"/>
      <c r="F5" s="1"/>
      <c r="G5" s="1"/>
      <c r="H5" s="1"/>
    </row>
    <row r="6" spans="1:8" ht="30" x14ac:dyDescent="0.25">
      <c r="A6" s="60">
        <v>1</v>
      </c>
      <c r="B6" s="60" t="s">
        <v>132</v>
      </c>
      <c r="C6" s="60">
        <v>5200</v>
      </c>
      <c r="D6" s="12">
        <f>C6</f>
        <v>5200</v>
      </c>
    </row>
    <row r="7" spans="1:8" x14ac:dyDescent="0.25">
      <c r="A7" s="62"/>
      <c r="B7" s="71" t="s">
        <v>7</v>
      </c>
      <c r="C7" s="65"/>
      <c r="D7" s="12"/>
    </row>
    <row r="8" spans="1:8" ht="30" x14ac:dyDescent="0.25">
      <c r="A8" s="60">
        <v>1</v>
      </c>
      <c r="B8" s="60" t="s">
        <v>137</v>
      </c>
      <c r="C8" s="73">
        <v>51240</v>
      </c>
      <c r="D8" s="3">
        <f>C8+D6</f>
        <v>56440</v>
      </c>
    </row>
    <row r="9" spans="1:8" x14ac:dyDescent="0.25">
      <c r="A9" s="67"/>
      <c r="B9" s="68" t="s">
        <v>9</v>
      </c>
      <c r="C9" s="62"/>
      <c r="D9" s="12"/>
    </row>
    <row r="10" spans="1:8" x14ac:dyDescent="0.25">
      <c r="A10" s="69">
        <v>1</v>
      </c>
      <c r="B10" s="70" t="s">
        <v>151</v>
      </c>
      <c r="C10" s="74">
        <v>61309.54</v>
      </c>
      <c r="D10" s="59">
        <f>C10+D8</f>
        <v>117749.54000000001</v>
      </c>
    </row>
    <row r="11" spans="1:8" x14ac:dyDescent="0.25">
      <c r="A11" s="62"/>
      <c r="B11" s="61"/>
      <c r="C11" s="62"/>
      <c r="D11" s="13"/>
    </row>
    <row r="12" spans="1:8" x14ac:dyDescent="0.25">
      <c r="A12" s="62"/>
      <c r="B12" s="60"/>
      <c r="C12" s="62"/>
      <c r="D12" s="13"/>
    </row>
    <row r="13" spans="1:8" x14ac:dyDescent="0.25">
      <c r="A13" s="62"/>
      <c r="B13" s="62"/>
      <c r="C13" s="62"/>
      <c r="D13" s="12"/>
    </row>
    <row r="14" spans="1:8" x14ac:dyDescent="0.25">
      <c r="A14" s="62"/>
      <c r="B14" s="71"/>
      <c r="C14" s="71"/>
      <c r="D14" s="12"/>
    </row>
    <row r="15" spans="1:8" x14ac:dyDescent="0.25">
      <c r="A15" s="62"/>
      <c r="B15" s="71"/>
      <c r="C15" s="62"/>
      <c r="D15" s="12"/>
    </row>
    <row r="16" spans="1:8" x14ac:dyDescent="0.25">
      <c r="A16" s="62"/>
      <c r="B16" s="72"/>
      <c r="C16" s="62"/>
      <c r="D16" s="12"/>
    </row>
    <row r="17" spans="1:4" x14ac:dyDescent="0.25">
      <c r="A17" s="62"/>
      <c r="B17" s="71"/>
      <c r="C17" s="62"/>
      <c r="D17" s="13"/>
    </row>
    <row r="18" spans="1:4" x14ac:dyDescent="0.25">
      <c r="A18" s="62"/>
      <c r="B18" s="60"/>
      <c r="C18" s="62"/>
      <c r="D18" s="12"/>
    </row>
    <row r="19" spans="1:4" x14ac:dyDescent="0.25">
      <c r="A19" s="62"/>
      <c r="B19" s="60"/>
      <c r="C19" s="62"/>
      <c r="D19" s="13"/>
    </row>
    <row r="20" spans="1:4" x14ac:dyDescent="0.25">
      <c r="A20" s="62"/>
      <c r="B20" s="61"/>
      <c r="C20" s="71"/>
      <c r="D20" s="12"/>
    </row>
    <row r="21" spans="1:4" x14ac:dyDescent="0.25">
      <c r="A21" s="62"/>
      <c r="B21" s="61"/>
      <c r="C21" s="62"/>
      <c r="D21" s="13"/>
    </row>
    <row r="22" spans="1:4" x14ac:dyDescent="0.25">
      <c r="A22" s="62"/>
      <c r="B22" s="60"/>
      <c r="C22" s="62"/>
      <c r="D22" s="12"/>
    </row>
    <row r="23" spans="1:4" x14ac:dyDescent="0.25">
      <c r="A23" s="62"/>
      <c r="B23" s="62"/>
      <c r="C23" s="62"/>
      <c r="D23" s="13"/>
    </row>
    <row r="24" spans="1:4" x14ac:dyDescent="0.25">
      <c r="A24" s="62"/>
      <c r="B24" s="61"/>
      <c r="C24" s="71"/>
      <c r="D24" s="12"/>
    </row>
    <row r="25" spans="1:4" x14ac:dyDescent="0.25">
      <c r="A25" s="62"/>
      <c r="B25" s="61"/>
      <c r="C25" s="62"/>
      <c r="D25" s="12"/>
    </row>
    <row r="26" spans="1:4" x14ac:dyDescent="0.25">
      <c r="A26" s="62"/>
      <c r="B26" s="62"/>
      <c r="C26" s="62"/>
      <c r="D26" s="12"/>
    </row>
    <row r="27" spans="1:4" x14ac:dyDescent="0.25">
      <c r="A27" s="62"/>
      <c r="B27" s="62"/>
      <c r="C27" s="62"/>
      <c r="D27" s="12"/>
    </row>
    <row r="28" spans="1:4" x14ac:dyDescent="0.25">
      <c r="A28" s="62"/>
      <c r="B28" s="71"/>
      <c r="C28" s="71"/>
      <c r="D28" s="12"/>
    </row>
    <row r="29" spans="1:4" x14ac:dyDescent="0.25">
      <c r="A29" s="62"/>
      <c r="B29" s="71"/>
      <c r="C29" s="71"/>
      <c r="D29" s="12"/>
    </row>
    <row r="30" spans="1:4" x14ac:dyDescent="0.25">
      <c r="A30" s="62"/>
      <c r="B30" s="71"/>
      <c r="C30" s="71"/>
      <c r="D30" s="12"/>
    </row>
    <row r="31" spans="1:4" x14ac:dyDescent="0.25">
      <c r="A31" s="62"/>
      <c r="B31" s="71"/>
      <c r="C31" s="71"/>
      <c r="D31" s="12"/>
    </row>
    <row r="32" spans="1:4" x14ac:dyDescent="0.25">
      <c r="A32" s="62"/>
      <c r="B32" s="62"/>
      <c r="C32" s="62"/>
      <c r="D32" s="13"/>
    </row>
    <row r="33" spans="1:4" x14ac:dyDescent="0.25">
      <c r="A33" s="62"/>
      <c r="B33" s="71"/>
      <c r="C33" s="71"/>
      <c r="D33" s="12"/>
    </row>
    <row r="34" spans="1:4" x14ac:dyDescent="0.25">
      <c r="A34" s="62"/>
      <c r="B34" s="71"/>
      <c r="C34" s="62"/>
      <c r="D34" s="13"/>
    </row>
    <row r="35" spans="1:4" x14ac:dyDescent="0.25">
      <c r="A35" s="62"/>
      <c r="B35" s="62"/>
      <c r="C35" s="62"/>
      <c r="D35" s="13"/>
    </row>
    <row r="36" spans="1:4" x14ac:dyDescent="0.25">
      <c r="A36" s="62"/>
      <c r="B36" s="71"/>
      <c r="C36" s="71"/>
      <c r="D3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C10" sqref="C10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5" t="s">
        <v>121</v>
      </c>
      <c r="C1" s="75"/>
      <c r="D1" s="75"/>
    </row>
    <row r="2" spans="1:4" ht="15.75" x14ac:dyDescent="0.25">
      <c r="A2" s="1"/>
      <c r="B2" s="76" t="s">
        <v>49</v>
      </c>
      <c r="C2" s="76"/>
      <c r="D2" s="76"/>
    </row>
    <row r="3" spans="1:4" ht="15.75" x14ac:dyDescent="0.25">
      <c r="A3" s="1"/>
      <c r="B3" s="75" t="s">
        <v>37</v>
      </c>
      <c r="C3" s="75"/>
      <c r="D3" s="7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15</v>
      </c>
      <c r="C5" s="9"/>
      <c r="D5" s="9"/>
    </row>
    <row r="6" spans="1:4" ht="30" x14ac:dyDescent="0.25">
      <c r="A6" s="13">
        <v>1</v>
      </c>
      <c r="B6" s="11" t="s">
        <v>184</v>
      </c>
      <c r="C6" s="13">
        <v>6472.5</v>
      </c>
      <c r="D6" s="41"/>
    </row>
    <row r="7" spans="1:4" x14ac:dyDescent="0.25">
      <c r="A7" s="9">
        <v>2</v>
      </c>
      <c r="B7" s="11" t="s">
        <v>186</v>
      </c>
      <c r="C7" s="35">
        <v>2958.5</v>
      </c>
      <c r="D7" s="9"/>
    </row>
    <row r="8" spans="1:4" x14ac:dyDescent="0.25">
      <c r="A8" s="9">
        <v>3</v>
      </c>
      <c r="B8" s="11" t="s">
        <v>187</v>
      </c>
      <c r="C8" s="35">
        <v>1725</v>
      </c>
      <c r="D8" s="9"/>
    </row>
    <row r="9" spans="1:4" x14ac:dyDescent="0.25">
      <c r="A9" s="9"/>
      <c r="B9" s="3" t="s">
        <v>179</v>
      </c>
      <c r="C9" s="19">
        <f>SUM(C6:C8)</f>
        <v>11156</v>
      </c>
      <c r="D9" s="9">
        <f>C9</f>
        <v>11156</v>
      </c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3"/>
      <c r="B12" s="11"/>
      <c r="C12" s="19"/>
      <c r="D12" s="3"/>
    </row>
    <row r="13" spans="1:4" x14ac:dyDescent="0.25">
      <c r="A13" s="12"/>
      <c r="B13" s="12"/>
      <c r="C13" s="20"/>
      <c r="D13" s="12"/>
    </row>
    <row r="14" spans="1:4" x14ac:dyDescent="0.25">
      <c r="A14" s="13"/>
      <c r="B14" s="11"/>
      <c r="C14" s="16"/>
      <c r="D14" s="17"/>
    </row>
    <row r="15" spans="1:4" x14ac:dyDescent="0.25">
      <c r="A15" s="32"/>
      <c r="B15" s="33"/>
      <c r="C15" s="12"/>
      <c r="D15" s="12"/>
    </row>
    <row r="16" spans="1:4" x14ac:dyDescent="0.25">
      <c r="A16" s="14"/>
      <c r="B16" s="21"/>
      <c r="C16" s="15"/>
      <c r="D16" s="18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4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6" sqref="B2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5" t="s">
        <v>124</v>
      </c>
      <c r="C1" s="75"/>
      <c r="D1" s="75"/>
      <c r="E1" s="6"/>
      <c r="F1" s="6"/>
      <c r="G1" s="6"/>
      <c r="H1" s="6"/>
    </row>
    <row r="2" spans="1:8" ht="15.75" x14ac:dyDescent="0.25">
      <c r="A2" s="1"/>
      <c r="B2" s="76" t="s">
        <v>49</v>
      </c>
      <c r="C2" s="76"/>
      <c r="D2" s="76"/>
      <c r="E2" s="1"/>
      <c r="F2" s="1"/>
      <c r="G2" s="1"/>
      <c r="H2" s="1"/>
    </row>
    <row r="3" spans="1:8" ht="15.75" x14ac:dyDescent="0.25">
      <c r="A3" s="1"/>
      <c r="B3" s="75" t="s">
        <v>36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3"/>
      <c r="C7" s="11"/>
      <c r="D7" s="40"/>
    </row>
    <row r="8" spans="1:8" s="5" customFormat="1" x14ac:dyDescent="0.25">
      <c r="A8" s="13"/>
      <c r="B8" s="13"/>
      <c r="C8" s="13"/>
      <c r="D8" s="41"/>
    </row>
    <row r="9" spans="1:8" x14ac:dyDescent="0.25">
      <c r="A9" s="13"/>
      <c r="B9" s="3"/>
      <c r="C9" s="13"/>
      <c r="D9" s="42"/>
    </row>
    <row r="10" spans="1:8" x14ac:dyDescent="0.25">
      <c r="A10" s="13"/>
      <c r="B10" s="11"/>
      <c r="C10" s="13"/>
      <c r="D10" s="41"/>
    </row>
    <row r="11" spans="1:8" s="5" customFormat="1" x14ac:dyDescent="0.25">
      <c r="A11" s="13"/>
      <c r="B11" s="3"/>
      <c r="C11" s="13"/>
      <c r="D11" s="41"/>
    </row>
    <row r="12" spans="1:8" x14ac:dyDescent="0.25">
      <c r="A12" s="13"/>
      <c r="B12" s="11"/>
      <c r="C12" s="13"/>
      <c r="D12" s="41"/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18" sqref="M18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7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5.75" x14ac:dyDescent="0.25">
      <c r="A2" s="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71538.06</v>
      </c>
      <c r="C4" s="24">
        <f t="shared" ref="C4:M4" si="0">C5+C6+C7</f>
        <v>52219.729999999996</v>
      </c>
      <c r="D4" s="24">
        <f t="shared" si="0"/>
        <v>52219.729999999996</v>
      </c>
      <c r="E4" s="24">
        <f t="shared" si="0"/>
        <v>52219.729999999996</v>
      </c>
      <c r="F4" s="24">
        <f t="shared" si="0"/>
        <v>52219.729999999996</v>
      </c>
      <c r="G4" s="24">
        <f t="shared" si="0"/>
        <v>52219.729999999996</v>
      </c>
      <c r="H4" s="24">
        <f t="shared" si="0"/>
        <v>52219.729999999996</v>
      </c>
      <c r="I4" s="24">
        <f t="shared" si="0"/>
        <v>52219.729999999996</v>
      </c>
      <c r="J4" s="24">
        <f t="shared" si="0"/>
        <v>52219.729999999996</v>
      </c>
      <c r="K4" s="24">
        <f t="shared" si="0"/>
        <v>52219.729999999996</v>
      </c>
      <c r="L4" s="24">
        <f t="shared" si="0"/>
        <v>52219.729999999996</v>
      </c>
      <c r="M4" s="24">
        <f t="shared" si="0"/>
        <v>52219.729999999996</v>
      </c>
      <c r="N4" s="24">
        <f>N5+N6+N7</f>
        <v>645955.09</v>
      </c>
    </row>
    <row r="5" spans="1:14" ht="39" customHeight="1" x14ac:dyDescent="0.35">
      <c r="A5" s="28" t="s">
        <v>17</v>
      </c>
      <c r="B5" s="25">
        <v>40498.129999999997</v>
      </c>
      <c r="C5" s="25">
        <v>40498.129999999997</v>
      </c>
      <c r="D5" s="25">
        <v>40498.129999999997</v>
      </c>
      <c r="E5" s="25">
        <v>40498.129999999997</v>
      </c>
      <c r="F5" s="25">
        <v>40498.129999999997</v>
      </c>
      <c r="G5" s="25">
        <v>40498.129999999997</v>
      </c>
      <c r="H5" s="25">
        <v>40498.129999999997</v>
      </c>
      <c r="I5" s="25">
        <v>40498.129999999997</v>
      </c>
      <c r="J5" s="25">
        <v>40498.129999999997</v>
      </c>
      <c r="K5" s="25">
        <v>40498.129999999997</v>
      </c>
      <c r="L5" s="25">
        <v>40498.129999999997</v>
      </c>
      <c r="M5" s="25">
        <v>40498.129999999997</v>
      </c>
      <c r="N5" s="25">
        <f t="shared" ref="N5:N18" si="1">SUM(B5:M5)</f>
        <v>485977.56</v>
      </c>
    </row>
    <row r="6" spans="1:14" ht="44.25" customHeight="1" x14ac:dyDescent="0.35">
      <c r="A6" s="28" t="s">
        <v>39</v>
      </c>
      <c r="B6" s="25">
        <v>11721.6</v>
      </c>
      <c r="C6" s="25">
        <v>11721.6</v>
      </c>
      <c r="D6" s="25">
        <v>11721.6</v>
      </c>
      <c r="E6" s="25">
        <v>11721.6</v>
      </c>
      <c r="F6" s="25">
        <v>11721.6</v>
      </c>
      <c r="G6" s="25">
        <v>11721.6</v>
      </c>
      <c r="H6" s="25">
        <v>11721.6</v>
      </c>
      <c r="I6" s="25">
        <v>11721.6</v>
      </c>
      <c r="J6" s="25">
        <v>11721.6</v>
      </c>
      <c r="K6" s="25">
        <v>11721.6</v>
      </c>
      <c r="L6" s="25">
        <v>11721.6</v>
      </c>
      <c r="M6" s="25">
        <v>11721.6</v>
      </c>
      <c r="N6" s="25">
        <f>SUM(B6:M6)</f>
        <v>140659.20000000004</v>
      </c>
    </row>
    <row r="7" spans="1:14" ht="44.25" customHeight="1" x14ac:dyDescent="0.35">
      <c r="A7" s="28" t="s">
        <v>32</v>
      </c>
      <c r="B7" s="25">
        <f>15160+3325+833.33</f>
        <v>19318.330000000002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19318.330000000002</v>
      </c>
    </row>
    <row r="8" spans="1:14" ht="36" customHeight="1" x14ac:dyDescent="0.35">
      <c r="A8" s="29" t="s">
        <v>18</v>
      </c>
      <c r="B8" s="24">
        <f>B9+B10+B11+B12+B13</f>
        <v>52403.839999999997</v>
      </c>
      <c r="C8" s="24">
        <f t="shared" ref="C8:M8" si="2">C9+C10+C11+C12+C13</f>
        <v>51645.42</v>
      </c>
      <c r="D8" s="24">
        <f t="shared" si="2"/>
        <v>50324.78</v>
      </c>
      <c r="E8" s="24">
        <f t="shared" si="2"/>
        <v>53823.460000000006</v>
      </c>
      <c r="F8" s="24">
        <f t="shared" si="2"/>
        <v>49993.04</v>
      </c>
      <c r="G8" s="24">
        <f t="shared" si="2"/>
        <v>67901.100000000006</v>
      </c>
      <c r="H8" s="24">
        <f t="shared" si="2"/>
        <v>54814.8</v>
      </c>
      <c r="I8" s="24">
        <f>I9+I10+I11+I12+I13</f>
        <v>58371.21</v>
      </c>
      <c r="J8" s="24">
        <f>J9+J10+J11+J12+J13</f>
        <v>85171.53</v>
      </c>
      <c r="K8" s="24">
        <f t="shared" si="2"/>
        <v>55547.399999999994</v>
      </c>
      <c r="L8" s="24">
        <f t="shared" si="2"/>
        <v>60696.51</v>
      </c>
      <c r="M8" s="24">
        <f t="shared" si="2"/>
        <v>55278.16</v>
      </c>
      <c r="N8" s="24">
        <f>SUM(B8:M8)</f>
        <v>695971.25000000012</v>
      </c>
    </row>
    <row r="9" spans="1:14" ht="40.5" customHeight="1" x14ac:dyDescent="0.35">
      <c r="A9" s="28" t="s">
        <v>19</v>
      </c>
      <c r="B9" s="25">
        <v>2158.92</v>
      </c>
      <c r="C9" s="25">
        <v>4508.32</v>
      </c>
      <c r="D9" s="25">
        <v>3613.92</v>
      </c>
      <c r="E9" s="25">
        <v>3738.92</v>
      </c>
      <c r="F9" s="25">
        <v>2553.92</v>
      </c>
      <c r="G9" s="25">
        <v>18297.77</v>
      </c>
      <c r="H9" s="25">
        <v>6010.17</v>
      </c>
      <c r="I9" s="25">
        <v>5318.92</v>
      </c>
      <c r="J9" s="25">
        <v>2158.92</v>
      </c>
      <c r="K9" s="25">
        <v>6316.62</v>
      </c>
      <c r="L9" s="25">
        <v>11016.82</v>
      </c>
      <c r="M9" s="25">
        <v>4564.2700000000004</v>
      </c>
      <c r="N9" s="37">
        <f t="shared" si="1"/>
        <v>70257.490000000005</v>
      </c>
    </row>
    <row r="10" spans="1:14" ht="45.75" customHeight="1" x14ac:dyDescent="0.35">
      <c r="A10" s="28" t="s">
        <v>20</v>
      </c>
      <c r="B10" s="26">
        <v>10886</v>
      </c>
      <c r="C10" s="25">
        <v>11906</v>
      </c>
      <c r="D10" s="25">
        <v>10886</v>
      </c>
      <c r="E10" s="25">
        <v>13760.3</v>
      </c>
      <c r="F10" s="25">
        <v>10886</v>
      </c>
      <c r="G10" s="25">
        <v>14966</v>
      </c>
      <c r="H10" s="25">
        <v>12386</v>
      </c>
      <c r="I10" s="25">
        <v>10886</v>
      </c>
      <c r="J10" s="25">
        <v>18704.96</v>
      </c>
      <c r="K10" s="25">
        <v>12016.5</v>
      </c>
      <c r="L10" s="25">
        <v>10886</v>
      </c>
      <c r="M10" s="25">
        <v>12981</v>
      </c>
      <c r="N10" s="24">
        <f>SUM(B10:M10)</f>
        <v>151150.76</v>
      </c>
    </row>
    <row r="11" spans="1:14" ht="45.75" customHeight="1" x14ac:dyDescent="0.35">
      <c r="A11" s="36" t="s">
        <v>30</v>
      </c>
      <c r="B11" s="26">
        <v>1349</v>
      </c>
      <c r="C11" s="25"/>
      <c r="D11" s="25"/>
      <c r="E11" s="25">
        <v>297.5</v>
      </c>
      <c r="F11" s="25">
        <v>1915.79</v>
      </c>
      <c r="G11" s="25"/>
      <c r="H11" s="25"/>
      <c r="I11" s="25"/>
      <c r="J11" s="25">
        <v>3718.31</v>
      </c>
      <c r="K11" s="25"/>
      <c r="L11" s="25"/>
      <c r="M11" s="25">
        <v>910.5</v>
      </c>
      <c r="N11" s="24">
        <f t="shared" si="1"/>
        <v>8191.1</v>
      </c>
    </row>
    <row r="12" spans="1:14" ht="45.75" customHeight="1" x14ac:dyDescent="0.35">
      <c r="A12" s="36" t="s">
        <v>38</v>
      </c>
      <c r="B12" s="26">
        <v>34637.33</v>
      </c>
      <c r="C12" s="25">
        <v>34637.33</v>
      </c>
      <c r="D12" s="25">
        <v>34637.33</v>
      </c>
      <c r="E12" s="25">
        <v>34637.33</v>
      </c>
      <c r="F12" s="25">
        <v>34637.33</v>
      </c>
      <c r="G12" s="25">
        <v>34637.33</v>
      </c>
      <c r="H12" s="25">
        <v>34637.33</v>
      </c>
      <c r="I12" s="25">
        <v>34637.33</v>
      </c>
      <c r="J12" s="25">
        <v>55637.33</v>
      </c>
      <c r="K12" s="25">
        <v>34637.33</v>
      </c>
      <c r="L12" s="25">
        <v>34637.33</v>
      </c>
      <c r="M12" s="25">
        <v>34637.33</v>
      </c>
      <c r="N12" s="24">
        <f t="shared" si="1"/>
        <v>436647.96000000014</v>
      </c>
    </row>
    <row r="13" spans="1:14" ht="21.75" customHeight="1" x14ac:dyDescent="0.35">
      <c r="A13" s="28" t="s">
        <v>21</v>
      </c>
      <c r="B13" s="25">
        <v>3372.59</v>
      </c>
      <c r="C13" s="25">
        <v>593.77</v>
      </c>
      <c r="D13" s="25">
        <v>1187.53</v>
      </c>
      <c r="E13" s="25">
        <v>1389.41</v>
      </c>
      <c r="F13" s="25"/>
      <c r="G13" s="25"/>
      <c r="H13" s="25">
        <v>1781.3</v>
      </c>
      <c r="I13" s="25">
        <v>7528.96</v>
      </c>
      <c r="J13" s="25">
        <v>4952.01</v>
      </c>
      <c r="K13" s="25">
        <v>2576.9499999999998</v>
      </c>
      <c r="L13" s="25">
        <v>4156.3599999999997</v>
      </c>
      <c r="M13" s="25">
        <v>2185.06</v>
      </c>
      <c r="N13" s="25">
        <f t="shared" si="1"/>
        <v>29723.940000000002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5200</v>
      </c>
      <c r="E14" s="24">
        <f t="shared" si="3"/>
        <v>51240</v>
      </c>
      <c r="F14" s="24">
        <f t="shared" si="3"/>
        <v>0</v>
      </c>
      <c r="G14" s="24">
        <f t="shared" si="3"/>
        <v>61309.54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11156</v>
      </c>
      <c r="N14" s="24">
        <f t="shared" si="1"/>
        <v>128905.54000000001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>
        <v>5200</v>
      </c>
      <c r="E16" s="25">
        <v>51240</v>
      </c>
      <c r="F16" s="25"/>
      <c r="G16" s="25">
        <v>61309.54</v>
      </c>
      <c r="H16" s="25"/>
      <c r="I16" s="25"/>
      <c r="J16" s="25"/>
      <c r="K16" s="25"/>
      <c r="L16" s="25"/>
      <c r="M16" s="25"/>
      <c r="N16" s="25">
        <f t="shared" si="1"/>
        <v>117749.54000000001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>
        <f>9431+1725</f>
        <v>11156</v>
      </c>
      <c r="N17" s="25">
        <f t="shared" si="1"/>
        <v>11156</v>
      </c>
    </row>
    <row r="18" spans="1:14" ht="40.5" customHeight="1" x14ac:dyDescent="0.35">
      <c r="A18" s="48" t="s">
        <v>50</v>
      </c>
      <c r="B18" s="25"/>
      <c r="C18" s="25"/>
      <c r="D18" s="25"/>
      <c r="E18" s="25"/>
      <c r="F18" s="25">
        <v>3237.3</v>
      </c>
      <c r="G18" s="25">
        <v>21400.2</v>
      </c>
      <c r="H18" s="25"/>
      <c r="I18" s="25"/>
      <c r="J18" s="25"/>
      <c r="K18" s="25"/>
      <c r="L18" s="25"/>
      <c r="M18" s="25">
        <v>19600</v>
      </c>
      <c r="N18" s="25">
        <f t="shared" si="1"/>
        <v>44237.5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57</v>
      </c>
      <c r="B23" s="24">
        <v>26080.560000000001</v>
      </c>
      <c r="C23" s="24">
        <v>26080.560000000001</v>
      </c>
      <c r="D23" s="24">
        <v>26080.560000000001</v>
      </c>
      <c r="E23" s="24">
        <v>26080.560000000001</v>
      </c>
      <c r="F23" s="24">
        <v>26080.560000000001</v>
      </c>
      <c r="G23" s="24">
        <v>26080.560000000001</v>
      </c>
      <c r="H23" s="24">
        <v>26080.560000000001</v>
      </c>
      <c r="I23" s="24">
        <v>26080.560000000001</v>
      </c>
      <c r="J23" s="24">
        <v>26080.560000000001</v>
      </c>
      <c r="K23" s="24">
        <v>26080.560000000001</v>
      </c>
      <c r="L23" s="24">
        <v>26080.560000000001</v>
      </c>
      <c r="M23" s="24">
        <v>26080.560000000001</v>
      </c>
      <c r="N23" s="24">
        <f>SUM(B23:M23)</f>
        <v>312966.72000000003</v>
      </c>
    </row>
    <row r="24" spans="1:14" ht="22.5" customHeight="1" x14ac:dyDescent="0.35">
      <c r="A24" s="29" t="s">
        <v>25</v>
      </c>
      <c r="B24" s="37">
        <f>B4+B8+B14+B23+B18+B19</f>
        <v>150022.46</v>
      </c>
      <c r="C24" s="37">
        <f t="shared" ref="C24:M24" si="6">C4+C8+C14+C23+C18+C19</f>
        <v>129945.70999999999</v>
      </c>
      <c r="D24" s="37">
        <f t="shared" si="6"/>
        <v>133825.07</v>
      </c>
      <c r="E24" s="37">
        <f t="shared" si="6"/>
        <v>183363.75</v>
      </c>
      <c r="F24" s="37">
        <f t="shared" si="6"/>
        <v>131530.62999999998</v>
      </c>
      <c r="G24" s="37">
        <f t="shared" si="6"/>
        <v>228911.13</v>
      </c>
      <c r="H24" s="37">
        <f t="shared" si="6"/>
        <v>133115.09</v>
      </c>
      <c r="I24" s="37">
        <f t="shared" si="6"/>
        <v>136671.5</v>
      </c>
      <c r="J24" s="37">
        <f t="shared" si="6"/>
        <v>163471.82</v>
      </c>
      <c r="K24" s="37">
        <f t="shared" si="6"/>
        <v>133847.69</v>
      </c>
      <c r="L24" s="37">
        <f t="shared" si="6"/>
        <v>138996.79999999999</v>
      </c>
      <c r="M24" s="37">
        <f t="shared" si="6"/>
        <v>164334.45000000001</v>
      </c>
      <c r="N24" s="37">
        <f>N4+N8+N14+N23+N18+N19</f>
        <v>1828036.1</v>
      </c>
    </row>
    <row r="25" spans="1:14" ht="15.75" x14ac:dyDescent="0.25">
      <c r="A25" s="78" t="s">
        <v>58</v>
      </c>
      <c r="B25" s="78"/>
      <c r="C25" s="78"/>
      <c r="D25" s="30"/>
      <c r="E25" s="30"/>
      <c r="F25" s="30"/>
      <c r="G25" s="39"/>
      <c r="H25" s="30"/>
      <c r="I25" s="30"/>
      <c r="J25" s="30"/>
      <c r="K25" s="30"/>
      <c r="L25" s="79" t="s">
        <v>29</v>
      </c>
      <c r="M25" s="79"/>
      <c r="N25" s="79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8" t="s">
        <v>27</v>
      </c>
      <c r="B27" s="78"/>
      <c r="C27" s="78"/>
      <c r="D27" s="30"/>
      <c r="E27" s="30"/>
      <c r="F27" s="30"/>
      <c r="G27" s="30"/>
      <c r="H27" s="30"/>
      <c r="I27" s="30"/>
      <c r="J27" s="30"/>
      <c r="K27" s="30"/>
      <c r="L27" s="79" t="s">
        <v>33</v>
      </c>
      <c r="M27" s="79"/>
      <c r="N27" s="7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ht="15.75" x14ac:dyDescent="0.25">
      <c r="B1" s="49" t="s">
        <v>52</v>
      </c>
      <c r="C1" s="49"/>
      <c r="D1" s="49"/>
      <c r="E1" s="49"/>
      <c r="F1" s="5"/>
      <c r="G1" s="5"/>
    </row>
    <row r="2" spans="1:7" ht="15.75" x14ac:dyDescent="0.25">
      <c r="B2" s="49"/>
      <c r="C2" s="49" t="s">
        <v>49</v>
      </c>
      <c r="D2" s="49"/>
      <c r="E2" s="49"/>
      <c r="F2" s="5"/>
      <c r="G2" s="5"/>
    </row>
    <row r="3" spans="1:7" ht="15.75" x14ac:dyDescent="0.25">
      <c r="B3" s="49" t="s">
        <v>40</v>
      </c>
      <c r="C3" s="49"/>
      <c r="D3" s="49"/>
      <c r="E3" s="49"/>
      <c r="F3" s="5"/>
      <c r="G3" s="5"/>
    </row>
    <row r="4" spans="1:7" x14ac:dyDescent="0.25">
      <c r="A4" s="43" t="s">
        <v>41</v>
      </c>
      <c r="B4" s="43" t="s">
        <v>41</v>
      </c>
      <c r="C4" s="43"/>
      <c r="D4" s="43" t="s">
        <v>42</v>
      </c>
      <c r="E4" s="43" t="s">
        <v>43</v>
      </c>
      <c r="F4" s="10"/>
    </row>
    <row r="5" spans="1:7" x14ac:dyDescent="0.25">
      <c r="A5" s="44" t="s">
        <v>44</v>
      </c>
      <c r="B5" s="44" t="s">
        <v>45</v>
      </c>
      <c r="C5" s="44" t="s">
        <v>46</v>
      </c>
      <c r="D5" s="44" t="s">
        <v>47</v>
      </c>
      <c r="E5" s="44" t="s">
        <v>48</v>
      </c>
      <c r="F5" s="10"/>
    </row>
    <row r="6" spans="1:7" x14ac:dyDescent="0.25">
      <c r="A6" s="32"/>
      <c r="B6" s="32"/>
      <c r="C6" s="46"/>
      <c r="D6" s="45"/>
      <c r="E6" s="47"/>
      <c r="F6" s="10"/>
    </row>
    <row r="7" spans="1:7" x14ac:dyDescent="0.25">
      <c r="A7" s="32"/>
      <c r="B7" s="32"/>
      <c r="C7" s="46"/>
      <c r="D7" s="45"/>
      <c r="E7" s="32"/>
      <c r="F7" s="10"/>
    </row>
    <row r="8" spans="1:7" x14ac:dyDescent="0.25">
      <c r="A8" s="32"/>
      <c r="B8" s="32"/>
      <c r="C8" s="46"/>
      <c r="D8" s="45"/>
      <c r="E8" s="32"/>
      <c r="F8" s="10"/>
    </row>
    <row r="9" spans="1:7" x14ac:dyDescent="0.25">
      <c r="A9" s="32"/>
      <c r="B9" s="32"/>
      <c r="C9" s="46"/>
      <c r="D9" s="45"/>
      <c r="E9" s="32"/>
      <c r="F9" s="10"/>
    </row>
    <row r="10" spans="1:7" x14ac:dyDescent="0.25">
      <c r="A10" s="32"/>
      <c r="B10" s="32"/>
      <c r="C10" s="46"/>
      <c r="D10" s="45"/>
      <c r="E10" s="32"/>
      <c r="F10" s="10"/>
    </row>
    <row r="11" spans="1:7" x14ac:dyDescent="0.25">
      <c r="A11" s="32"/>
      <c r="B11" s="32"/>
      <c r="C11" s="46"/>
      <c r="D11" s="45"/>
      <c r="E11" s="32"/>
      <c r="F11" s="10"/>
    </row>
    <row r="12" spans="1:7" x14ac:dyDescent="0.25">
      <c r="A12" s="32"/>
      <c r="B12" s="32"/>
      <c r="C12" s="46"/>
      <c r="D12" s="45"/>
      <c r="E12" s="32"/>
      <c r="F12" s="10"/>
    </row>
    <row r="13" spans="1:7" x14ac:dyDescent="0.25">
      <c r="A13" s="32"/>
      <c r="B13" s="32"/>
      <c r="C13" s="46"/>
      <c r="D13" s="45"/>
      <c r="E13" s="32"/>
      <c r="F13" s="10"/>
    </row>
    <row r="14" spans="1:7" x14ac:dyDescent="0.25">
      <c r="A14" s="32"/>
      <c r="B14" s="32"/>
      <c r="C14" s="46"/>
      <c r="D14" s="45"/>
      <c r="E14" s="32"/>
      <c r="F14" s="10"/>
    </row>
    <row r="15" spans="1:7" x14ac:dyDescent="0.25">
      <c r="A15" s="32"/>
      <c r="B15" s="32"/>
      <c r="C15" s="46"/>
      <c r="D15" s="45"/>
      <c r="E15" s="32"/>
      <c r="F15" s="10"/>
    </row>
    <row r="16" spans="1:7" x14ac:dyDescent="0.25">
      <c r="A16" s="32"/>
      <c r="B16" s="32"/>
      <c r="C16" s="46"/>
      <c r="D16" s="45"/>
      <c r="E16" s="32"/>
      <c r="F16" s="10"/>
    </row>
    <row r="17" spans="1:6" x14ac:dyDescent="0.25">
      <c r="A17" s="32"/>
      <c r="B17" s="32"/>
      <c r="C17" s="46"/>
      <c r="D17" s="45"/>
      <c r="E17" s="32"/>
      <c r="F17" s="10"/>
    </row>
    <row r="18" spans="1:6" x14ac:dyDescent="0.25">
      <c r="A18" s="32"/>
      <c r="B18" s="32"/>
      <c r="C18" s="46"/>
      <c r="D18" s="45"/>
      <c r="E18" s="32"/>
      <c r="F18" s="10"/>
    </row>
    <row r="19" spans="1:6" x14ac:dyDescent="0.25">
      <c r="A19" s="32"/>
      <c r="B19" s="32"/>
      <c r="C19" s="46"/>
      <c r="D19" s="45"/>
      <c r="E19" s="32"/>
      <c r="F19" s="10"/>
    </row>
    <row r="20" spans="1:6" x14ac:dyDescent="0.25">
      <c r="A20" s="32"/>
      <c r="B20" s="32"/>
      <c r="C20" s="46"/>
      <c r="D20" s="45"/>
      <c r="E20" s="32"/>
      <c r="F20" s="10"/>
    </row>
    <row r="21" spans="1:6" x14ac:dyDescent="0.25">
      <c r="A21" s="32"/>
      <c r="B21" s="32"/>
      <c r="C21" s="46"/>
      <c r="D21" s="32"/>
      <c r="E21" s="32"/>
      <c r="F21" s="10"/>
    </row>
    <row r="22" spans="1:6" x14ac:dyDescent="0.25">
      <c r="A22" s="32"/>
      <c r="B22" s="32"/>
      <c r="C22" s="46"/>
      <c r="D22" s="32"/>
      <c r="E22" s="32"/>
      <c r="F22" s="10"/>
    </row>
    <row r="23" spans="1:6" x14ac:dyDescent="0.25">
      <c r="A23" s="32"/>
      <c r="B23" s="32"/>
      <c r="C23" s="46"/>
      <c r="D23" s="32"/>
      <c r="E23" s="32"/>
      <c r="F23" s="10"/>
    </row>
    <row r="24" spans="1:6" x14ac:dyDescent="0.25">
      <c r="A24" s="32"/>
      <c r="B24" s="32"/>
      <c r="C24" s="46"/>
      <c r="D24" s="32"/>
      <c r="E24" s="32"/>
      <c r="F24" s="10"/>
    </row>
    <row r="25" spans="1:6" x14ac:dyDescent="0.25">
      <c r="A25" s="32"/>
      <c r="B25" s="32"/>
      <c r="C25" s="46"/>
      <c r="D25" s="32"/>
      <c r="E25" s="32"/>
      <c r="F25" s="10"/>
    </row>
    <row r="26" spans="1:6" x14ac:dyDescent="0.25">
      <c r="A26" s="32"/>
      <c r="B26" s="32"/>
      <c r="C26" s="46"/>
      <c r="D26" s="32"/>
      <c r="E26" s="32"/>
      <c r="F26" s="10"/>
    </row>
    <row r="27" spans="1:6" x14ac:dyDescent="0.25">
      <c r="A27" s="32"/>
      <c r="B27" s="32"/>
      <c r="C27" s="46"/>
      <c r="D27" s="32"/>
      <c r="E27" s="32"/>
      <c r="F27" s="10"/>
    </row>
    <row r="28" spans="1:6" x14ac:dyDescent="0.25">
      <c r="A28" s="32"/>
      <c r="B28" s="32"/>
      <c r="C28" s="46"/>
      <c r="D28" s="32"/>
      <c r="E28" s="32"/>
      <c r="F28" s="10"/>
    </row>
    <row r="29" spans="1:6" x14ac:dyDescent="0.25">
      <c r="A29" s="32"/>
      <c r="B29" s="32"/>
      <c r="C29" s="46"/>
      <c r="D29" s="32"/>
      <c r="E29" s="32"/>
      <c r="F29" s="10"/>
    </row>
    <row r="30" spans="1:6" x14ac:dyDescent="0.25">
      <c r="A30" s="32"/>
      <c r="B30" s="32"/>
      <c r="C30" s="46"/>
      <c r="D30" s="32"/>
      <c r="E30" s="32"/>
      <c r="F30" s="10"/>
    </row>
    <row r="31" spans="1:6" x14ac:dyDescent="0.25">
      <c r="A31" s="32"/>
      <c r="B31" s="32"/>
      <c r="C31" s="46"/>
      <c r="D31" s="32"/>
      <c r="E31" s="32"/>
      <c r="F31" s="10"/>
    </row>
    <row r="32" spans="1:6" x14ac:dyDescent="0.25">
      <c r="A32" s="32"/>
      <c r="B32" s="32"/>
      <c r="C32" s="46"/>
      <c r="D32" s="32"/>
      <c r="E32" s="32"/>
      <c r="F32" s="10"/>
    </row>
    <row r="33" spans="1:6" x14ac:dyDescent="0.25">
      <c r="A33" s="32"/>
      <c r="B33" s="32"/>
      <c r="C33" s="46"/>
      <c r="D33" s="32"/>
      <c r="E33" s="32"/>
      <c r="F33" s="10"/>
    </row>
    <row r="34" spans="1:6" x14ac:dyDescent="0.25">
      <c r="A34" s="32"/>
      <c r="B34" s="32"/>
      <c r="C34" s="46"/>
      <c r="D34" s="32"/>
      <c r="E34" s="32"/>
      <c r="F34" s="10"/>
    </row>
    <row r="35" spans="1:6" x14ac:dyDescent="0.25">
      <c r="A35" s="32"/>
      <c r="B35" s="32"/>
      <c r="C35" s="46"/>
      <c r="D35" s="32"/>
      <c r="E35" s="32"/>
      <c r="F35" s="10"/>
    </row>
    <row r="36" spans="1:6" x14ac:dyDescent="0.25">
      <c r="A36" s="32"/>
      <c r="B36" s="32"/>
      <c r="C36" s="46"/>
      <c r="D36" s="32"/>
      <c r="E36" s="32"/>
      <c r="F36" s="10"/>
    </row>
    <row r="37" spans="1:6" x14ac:dyDescent="0.25">
      <c r="A37" s="32"/>
      <c r="B37" s="32"/>
      <c r="C37" s="46"/>
      <c r="D37" s="32"/>
      <c r="E37" s="32"/>
      <c r="F37" s="10"/>
    </row>
    <row r="38" spans="1:6" x14ac:dyDescent="0.25">
      <c r="A38" s="32"/>
      <c r="B38" s="32"/>
      <c r="C38" s="46"/>
      <c r="D38" s="32"/>
      <c r="E38" s="32"/>
      <c r="F38" s="10"/>
    </row>
    <row r="39" spans="1:6" x14ac:dyDescent="0.25">
      <c r="A39" s="32"/>
      <c r="B39" s="32"/>
      <c r="C39" s="46"/>
      <c r="D39" s="32"/>
      <c r="E39" s="32"/>
      <c r="F39" s="10"/>
    </row>
    <row r="40" spans="1:6" x14ac:dyDescent="0.25">
      <c r="A40" s="32"/>
      <c r="B40" s="32"/>
      <c r="C40" s="46"/>
      <c r="D40" s="32"/>
      <c r="E40" s="32"/>
      <c r="F40" s="10"/>
    </row>
    <row r="41" spans="1:6" x14ac:dyDescent="0.25">
      <c r="A41" s="32"/>
      <c r="B41" s="32"/>
      <c r="C41" s="46"/>
      <c r="D41" s="32"/>
      <c r="E41" s="32"/>
      <c r="F41" s="10"/>
    </row>
    <row r="42" spans="1:6" x14ac:dyDescent="0.25">
      <c r="A42" s="32"/>
      <c r="B42" s="32"/>
      <c r="C42" s="46"/>
      <c r="D42" s="32"/>
      <c r="E42" s="32"/>
      <c r="F42" s="10"/>
    </row>
    <row r="43" spans="1:6" x14ac:dyDescent="0.25">
      <c r="A43" s="32"/>
      <c r="B43" s="32"/>
      <c r="C43" s="46"/>
      <c r="D43" s="32"/>
      <c r="E43" s="32"/>
      <c r="F43" s="10"/>
    </row>
    <row r="44" spans="1:6" x14ac:dyDescent="0.25">
      <c r="A44" s="32"/>
      <c r="B44" s="32"/>
      <c r="C44" s="46"/>
      <c r="D44" s="32"/>
      <c r="E44" s="32"/>
      <c r="F44" s="10"/>
    </row>
    <row r="45" spans="1:6" x14ac:dyDescent="0.25">
      <c r="A45" s="32"/>
      <c r="B45" s="32"/>
      <c r="C45" s="46"/>
      <c r="D45" s="32"/>
      <c r="E45" s="32"/>
      <c r="F45" s="10"/>
    </row>
    <row r="46" spans="1:6" x14ac:dyDescent="0.25">
      <c r="A46" s="32"/>
      <c r="B46" s="32"/>
      <c r="C46" s="46"/>
      <c r="D46" s="32"/>
      <c r="E46" s="32"/>
      <c r="F46" s="10"/>
    </row>
    <row r="47" spans="1:6" x14ac:dyDescent="0.25">
      <c r="A47" s="32"/>
      <c r="B47" s="32"/>
      <c r="C47" s="46"/>
      <c r="D47" s="32"/>
      <c r="E47" s="32"/>
      <c r="F47" s="10"/>
    </row>
    <row r="48" spans="1:6" x14ac:dyDescent="0.25">
      <c r="A48" s="32"/>
      <c r="B48" s="32"/>
      <c r="C48" s="46"/>
      <c r="D48" s="32"/>
      <c r="E48" s="32"/>
      <c r="F48" s="10"/>
    </row>
    <row r="49" spans="1:6" x14ac:dyDescent="0.25">
      <c r="A49" s="32"/>
      <c r="B49" s="32"/>
      <c r="C49" s="46"/>
      <c r="D49" s="32"/>
      <c r="E49" s="32"/>
      <c r="F49" s="10"/>
    </row>
    <row r="50" spans="1:6" x14ac:dyDescent="0.25">
      <c r="A50" s="32"/>
      <c r="B50" s="32"/>
      <c r="C50" s="46"/>
      <c r="D50" s="32"/>
      <c r="E50" s="32"/>
      <c r="F50" s="10"/>
    </row>
    <row r="51" spans="1:6" x14ac:dyDescent="0.25">
      <c r="A51" s="32"/>
      <c r="B51" s="32"/>
      <c r="C51" s="46"/>
      <c r="D51" s="32"/>
      <c r="E51" s="32"/>
      <c r="F51" s="10"/>
    </row>
    <row r="52" spans="1:6" x14ac:dyDescent="0.25">
      <c r="A52" s="32"/>
      <c r="B52" s="32"/>
      <c r="C52" s="46"/>
      <c r="D52" s="32"/>
      <c r="E52" s="32"/>
      <c r="F52" s="10"/>
    </row>
    <row r="53" spans="1:6" x14ac:dyDescent="0.25">
      <c r="A53" s="32"/>
      <c r="B53" s="32"/>
      <c r="C53" s="46"/>
      <c r="D53" s="32"/>
      <c r="E53" s="32"/>
      <c r="F53" s="10"/>
    </row>
    <row r="54" spans="1:6" x14ac:dyDescent="0.25">
      <c r="A54" s="32"/>
      <c r="B54" s="32"/>
      <c r="C54" s="46"/>
      <c r="D54" s="45"/>
      <c r="E54" s="32"/>
      <c r="F54" s="10"/>
    </row>
    <row r="55" spans="1:6" x14ac:dyDescent="0.25">
      <c r="A55" s="32"/>
      <c r="B55" s="32"/>
      <c r="C55" s="46"/>
      <c r="D55" s="32"/>
      <c r="E55" s="32"/>
      <c r="F55" s="10"/>
    </row>
    <row r="56" spans="1:6" x14ac:dyDescent="0.25">
      <c r="A56" s="32"/>
      <c r="B56" s="32"/>
      <c r="C56" s="46"/>
      <c r="D56" s="32"/>
      <c r="E56" s="32"/>
      <c r="F56" s="10"/>
    </row>
    <row r="57" spans="1:6" x14ac:dyDescent="0.25">
      <c r="A57" s="32"/>
      <c r="B57" s="32"/>
      <c r="C57" s="46"/>
      <c r="D57" s="32"/>
      <c r="E57" s="32"/>
      <c r="F57" s="10"/>
    </row>
    <row r="58" spans="1:6" x14ac:dyDescent="0.25">
      <c r="A58" s="32"/>
      <c r="B58" s="32"/>
      <c r="C58" s="46"/>
      <c r="D58" s="32"/>
      <c r="E58" s="32"/>
      <c r="F58" s="10"/>
    </row>
    <row r="59" spans="1:6" x14ac:dyDescent="0.25">
      <c r="A59" s="32"/>
      <c r="B59" s="32"/>
      <c r="C59" s="46"/>
      <c r="D59" s="32"/>
      <c r="E59" s="32"/>
      <c r="F59" s="10"/>
    </row>
    <row r="60" spans="1:6" x14ac:dyDescent="0.25">
      <c r="A60" s="32"/>
      <c r="B60" s="32"/>
      <c r="C60" s="46"/>
      <c r="D60" s="32"/>
      <c r="E60" s="32"/>
      <c r="F60" s="10"/>
    </row>
    <row r="61" spans="1:6" x14ac:dyDescent="0.25">
      <c r="A61" s="32"/>
      <c r="B61" s="32"/>
      <c r="C61" s="46"/>
      <c r="D61" s="32"/>
      <c r="E61" s="32"/>
      <c r="F61" s="10"/>
    </row>
    <row r="62" spans="1:6" x14ac:dyDescent="0.25">
      <c r="A62" s="32"/>
      <c r="B62" s="32"/>
      <c r="C62" s="46"/>
      <c r="D62" s="32"/>
      <c r="E62" s="32"/>
      <c r="F62" s="10"/>
    </row>
    <row r="63" spans="1:6" x14ac:dyDescent="0.25">
      <c r="A63" s="32"/>
      <c r="B63" s="32"/>
      <c r="C63" s="46"/>
      <c r="D63" s="32"/>
      <c r="E63" s="32"/>
      <c r="F63" s="10"/>
    </row>
    <row r="64" spans="1:6" x14ac:dyDescent="0.25">
      <c r="A64" s="32"/>
      <c r="B64" s="32"/>
      <c r="C64" s="46"/>
      <c r="D64" s="32"/>
      <c r="E64" s="32"/>
      <c r="F64" s="10"/>
    </row>
    <row r="65" spans="1:6" x14ac:dyDescent="0.25">
      <c r="A65" s="32"/>
      <c r="B65" s="32"/>
      <c r="C65" s="46"/>
      <c r="D65" s="32"/>
      <c r="E65" s="32"/>
      <c r="F65" s="10"/>
    </row>
    <row r="66" spans="1:6" x14ac:dyDescent="0.25">
      <c r="A66" s="32"/>
      <c r="B66" s="32"/>
      <c r="C66" s="46"/>
      <c r="D66" s="32"/>
      <c r="E66" s="32"/>
      <c r="F66" s="10"/>
    </row>
    <row r="67" spans="1:6" x14ac:dyDescent="0.25">
      <c r="A67" s="32"/>
      <c r="B67" s="32"/>
      <c r="C67" s="46"/>
      <c r="D67" s="32"/>
      <c r="E67" s="32"/>
      <c r="F67" s="10"/>
    </row>
    <row r="68" spans="1:6" x14ac:dyDescent="0.25">
      <c r="A68" s="32"/>
      <c r="B68" s="32"/>
      <c r="C68" s="46"/>
      <c r="D68" s="32"/>
      <c r="E68" s="32"/>
      <c r="F68" s="10"/>
    </row>
    <row r="69" spans="1:6" x14ac:dyDescent="0.25">
      <c r="A69" s="32"/>
      <c r="B69" s="32"/>
      <c r="C69" s="46"/>
      <c r="D69" s="32"/>
      <c r="E69" s="32"/>
      <c r="F69" s="10"/>
    </row>
    <row r="70" spans="1:6" x14ac:dyDescent="0.25">
      <c r="A70" s="32"/>
      <c r="B70" s="32"/>
      <c r="C70" s="46"/>
      <c r="D70" s="32"/>
      <c r="E70" s="32"/>
      <c r="F70" s="10"/>
    </row>
    <row r="71" spans="1:6" x14ac:dyDescent="0.25">
      <c r="A71" s="32"/>
      <c r="B71" s="32"/>
      <c r="C71" s="46"/>
      <c r="D71" s="32"/>
      <c r="E71" s="32"/>
      <c r="F71" s="10"/>
    </row>
    <row r="72" spans="1:6" x14ac:dyDescent="0.25">
      <c r="A72" s="32"/>
      <c r="B72" s="32"/>
      <c r="C72" s="46"/>
      <c r="D72" s="32"/>
      <c r="E72" s="32"/>
      <c r="F72" s="10"/>
    </row>
    <row r="73" spans="1:6" x14ac:dyDescent="0.25">
      <c r="A73" s="32"/>
      <c r="B73" s="32"/>
      <c r="C73" s="46"/>
      <c r="D73" s="32"/>
      <c r="E73" s="32"/>
      <c r="F73" s="10"/>
    </row>
    <row r="74" spans="1:6" x14ac:dyDescent="0.25">
      <c r="A74" s="32"/>
      <c r="B74" s="32"/>
      <c r="C74" s="46"/>
      <c r="D74" s="32"/>
      <c r="E74" s="32"/>
      <c r="F74" s="10"/>
    </row>
    <row r="75" spans="1:6" x14ac:dyDescent="0.25">
      <c r="A75" s="32"/>
      <c r="B75" s="32"/>
      <c r="C75" s="46"/>
      <c r="D75" s="32"/>
      <c r="E75" s="32"/>
      <c r="F75" s="10"/>
    </row>
    <row r="76" spans="1:6" x14ac:dyDescent="0.25">
      <c r="A76" s="32"/>
      <c r="B76" s="32"/>
      <c r="C76" s="46"/>
      <c r="D76" s="32"/>
      <c r="E76" s="32"/>
      <c r="F76" s="10"/>
    </row>
    <row r="77" spans="1:6" x14ac:dyDescent="0.25">
      <c r="A77" s="32"/>
      <c r="B77" s="32"/>
      <c r="C77" s="46"/>
      <c r="D77" s="32"/>
      <c r="E77" s="32"/>
      <c r="F77" s="10"/>
    </row>
    <row r="78" spans="1:6" x14ac:dyDescent="0.25">
      <c r="A78" s="32"/>
      <c r="B78" s="32"/>
      <c r="C78" s="46"/>
      <c r="D78" s="32"/>
      <c r="E78" s="32"/>
      <c r="F78" s="10"/>
    </row>
    <row r="79" spans="1:6" x14ac:dyDescent="0.25">
      <c r="A79" s="32"/>
      <c r="B79" s="32"/>
      <c r="C79" s="46"/>
      <c r="D79" s="32"/>
      <c r="E79" s="32"/>
      <c r="F79" s="10"/>
    </row>
    <row r="80" spans="1:6" x14ac:dyDescent="0.25">
      <c r="A80" s="32"/>
      <c r="B80" s="32"/>
      <c r="C80" s="46"/>
      <c r="D80" s="32"/>
      <c r="E80" s="32"/>
      <c r="F80" s="10"/>
    </row>
    <row r="81" spans="1:6" x14ac:dyDescent="0.25">
      <c r="A81" s="32"/>
      <c r="B81" s="32"/>
      <c r="C81" s="46"/>
      <c r="D81" s="32"/>
      <c r="E81" s="32"/>
      <c r="F81" s="10"/>
    </row>
    <row r="82" spans="1:6" x14ac:dyDescent="0.25">
      <c r="A82" s="32"/>
      <c r="B82" s="32"/>
      <c r="C82" s="46"/>
      <c r="D82" s="32"/>
      <c r="E82" s="32"/>
      <c r="F82" s="10"/>
    </row>
    <row r="83" spans="1:6" x14ac:dyDescent="0.25">
      <c r="A83" s="32"/>
      <c r="B83" s="32"/>
      <c r="C83" s="46"/>
      <c r="D83" s="32"/>
      <c r="E83" s="32"/>
      <c r="F83" s="10"/>
    </row>
    <row r="84" spans="1:6" x14ac:dyDescent="0.25">
      <c r="A84" s="32"/>
      <c r="B84" s="32"/>
      <c r="C84" s="46"/>
      <c r="D84" s="32"/>
      <c r="E84" s="32"/>
      <c r="F84" s="10"/>
    </row>
    <row r="85" spans="1:6" x14ac:dyDescent="0.25">
      <c r="A85" s="32"/>
      <c r="B85" s="32"/>
      <c r="C85" s="46"/>
      <c r="D85" s="32"/>
      <c r="E85" s="32"/>
      <c r="F85" s="10"/>
    </row>
    <row r="86" spans="1:6" x14ac:dyDescent="0.25">
      <c r="A86" s="32"/>
      <c r="B86" s="32"/>
      <c r="C86" s="46"/>
      <c r="D86" s="32"/>
      <c r="E86" s="32"/>
      <c r="F86" s="10"/>
    </row>
    <row r="87" spans="1:6" x14ac:dyDescent="0.25">
      <c r="A87" s="32"/>
      <c r="B87" s="32"/>
      <c r="C87" s="46"/>
      <c r="D87" s="32"/>
      <c r="E87" s="32"/>
      <c r="F87" s="10"/>
    </row>
    <row r="88" spans="1:6" x14ac:dyDescent="0.25">
      <c r="A88" s="32"/>
      <c r="B88" s="32"/>
      <c r="C88" s="46"/>
      <c r="D88" s="32"/>
      <c r="E88" s="32"/>
      <c r="F88" s="10"/>
    </row>
    <row r="89" spans="1:6" x14ac:dyDescent="0.25">
      <c r="A89" s="32"/>
      <c r="B89" s="32"/>
      <c r="C89" s="46"/>
      <c r="D89" s="32"/>
      <c r="E89" s="32"/>
      <c r="F89" s="10"/>
    </row>
    <row r="90" spans="1:6" x14ac:dyDescent="0.25">
      <c r="A90" s="32"/>
      <c r="B90" s="32"/>
      <c r="C90" s="46"/>
      <c r="D90" s="32"/>
      <c r="E90" s="32"/>
      <c r="F90" s="10"/>
    </row>
    <row r="91" spans="1:6" x14ac:dyDescent="0.25">
      <c r="A91" s="32"/>
      <c r="B91" s="32"/>
      <c r="C91" s="46"/>
      <c r="D91" s="32"/>
      <c r="E91" s="32"/>
      <c r="F91" s="10"/>
    </row>
    <row r="92" spans="1:6" x14ac:dyDescent="0.25">
      <c r="A92" s="32"/>
      <c r="B92" s="32"/>
      <c r="C92" s="46"/>
      <c r="D92" s="32"/>
      <c r="E92" s="32"/>
      <c r="F92" s="10"/>
    </row>
    <row r="93" spans="1:6" x14ac:dyDescent="0.25">
      <c r="A93" s="32"/>
      <c r="B93" s="32"/>
      <c r="C93" s="46"/>
      <c r="D93" s="32"/>
      <c r="E93" s="32"/>
      <c r="F93" s="10"/>
    </row>
    <row r="94" spans="1:6" x14ac:dyDescent="0.25">
      <c r="A94" s="32"/>
      <c r="B94" s="32"/>
      <c r="C94" s="46"/>
      <c r="D94" s="32"/>
      <c r="E94" s="32"/>
      <c r="F94" s="10"/>
    </row>
    <row r="95" spans="1:6" x14ac:dyDescent="0.25">
      <c r="A95" s="32"/>
      <c r="B95" s="32"/>
      <c r="C95" s="46"/>
      <c r="D95" s="32"/>
      <c r="E95" s="32"/>
      <c r="F95" s="10"/>
    </row>
    <row r="96" spans="1:6" x14ac:dyDescent="0.25">
      <c r="A96" s="32"/>
      <c r="B96" s="32"/>
      <c r="C96" s="46"/>
      <c r="D96" s="32"/>
      <c r="E96" s="32"/>
      <c r="F96" s="10"/>
    </row>
    <row r="97" spans="1:6" x14ac:dyDescent="0.25">
      <c r="A97" s="32"/>
      <c r="B97" s="32"/>
      <c r="C97" s="46"/>
      <c r="D97" s="32"/>
      <c r="E97" s="32"/>
      <c r="F97" s="10"/>
    </row>
    <row r="98" spans="1:6" x14ac:dyDescent="0.25">
      <c r="A98" s="32"/>
      <c r="B98" s="32"/>
      <c r="C98" s="46"/>
      <c r="D98" s="32"/>
      <c r="E98" s="32"/>
      <c r="F98" s="10"/>
    </row>
    <row r="99" spans="1:6" x14ac:dyDescent="0.25">
      <c r="A99" s="32"/>
      <c r="B99" s="32"/>
      <c r="C99" s="46"/>
      <c r="D99" s="32"/>
      <c r="E99" s="32"/>
      <c r="F99" s="10"/>
    </row>
    <row r="100" spans="1:6" x14ac:dyDescent="0.25">
      <c r="A100" s="32"/>
      <c r="B100" s="32"/>
      <c r="C100" s="46"/>
      <c r="D100" s="32"/>
      <c r="E100" s="32"/>
      <c r="F100" s="10"/>
    </row>
    <row r="101" spans="1:6" x14ac:dyDescent="0.25">
      <c r="A101" s="32"/>
      <c r="B101" s="32"/>
      <c r="C101" s="46"/>
      <c r="D101" s="32"/>
      <c r="E101" s="32"/>
      <c r="F101" s="10"/>
    </row>
    <row r="102" spans="1:6" x14ac:dyDescent="0.25">
      <c r="A102" s="32"/>
      <c r="B102" s="32"/>
      <c r="C102" s="46"/>
      <c r="D102" s="32"/>
      <c r="E102" s="32"/>
      <c r="F102" s="10"/>
    </row>
    <row r="103" spans="1:6" x14ac:dyDescent="0.25">
      <c r="A103" s="32"/>
      <c r="B103" s="32"/>
      <c r="C103" s="46"/>
      <c r="D103" s="32"/>
      <c r="E103" s="32"/>
      <c r="F103" s="10"/>
    </row>
    <row r="104" spans="1:6" x14ac:dyDescent="0.25">
      <c r="A104" s="32"/>
      <c r="B104" s="32"/>
      <c r="C104" s="46"/>
      <c r="D104" s="32"/>
      <c r="E104" s="32"/>
      <c r="F104" s="10"/>
    </row>
    <row r="105" spans="1:6" x14ac:dyDescent="0.25">
      <c r="A105" s="32"/>
      <c r="B105" s="32"/>
      <c r="C105" s="46"/>
      <c r="D105" s="32"/>
      <c r="E105" s="32"/>
      <c r="F105" s="10"/>
    </row>
    <row r="106" spans="1:6" x14ac:dyDescent="0.25">
      <c r="A106" s="32"/>
      <c r="B106" s="32"/>
      <c r="C106" s="46"/>
      <c r="D106" s="32"/>
      <c r="E106" s="32"/>
      <c r="F106" s="10"/>
    </row>
    <row r="107" spans="1:6" x14ac:dyDescent="0.25">
      <c r="A107" s="32"/>
      <c r="B107" s="32"/>
      <c r="C107" s="46"/>
      <c r="D107" s="32"/>
      <c r="E107" s="32"/>
      <c r="F107" s="10"/>
    </row>
    <row r="108" spans="1:6" x14ac:dyDescent="0.25">
      <c r="A108" s="32"/>
      <c r="B108" s="32"/>
      <c r="C108" s="46"/>
      <c r="D108" s="32"/>
      <c r="E108" s="32"/>
      <c r="F108" s="10"/>
    </row>
    <row r="109" spans="1:6" x14ac:dyDescent="0.25">
      <c r="A109" s="32"/>
      <c r="B109" s="32"/>
      <c r="C109" s="46"/>
      <c r="D109" s="32"/>
      <c r="E109" s="32"/>
      <c r="F109" s="10"/>
    </row>
    <row r="110" spans="1:6" x14ac:dyDescent="0.25">
      <c r="A110" s="32"/>
      <c r="B110" s="32"/>
      <c r="C110" s="46"/>
      <c r="D110" s="32"/>
      <c r="E110" s="32"/>
      <c r="F110" s="10"/>
    </row>
    <row r="111" spans="1:6" x14ac:dyDescent="0.25">
      <c r="A111" s="32"/>
      <c r="B111" s="32"/>
      <c r="C111" s="46"/>
      <c r="D111" s="32"/>
      <c r="E111" s="32"/>
      <c r="F111" s="10"/>
    </row>
    <row r="112" spans="1:6" x14ac:dyDescent="0.25">
      <c r="A112" s="32"/>
      <c r="B112" s="32"/>
      <c r="C112" s="46"/>
      <c r="D112" s="32"/>
      <c r="E112" s="32"/>
      <c r="F112" s="10"/>
    </row>
    <row r="113" spans="1:6" x14ac:dyDescent="0.25">
      <c r="A113" s="32"/>
      <c r="B113" s="32"/>
      <c r="C113" s="46"/>
      <c r="D113" s="32"/>
      <c r="E113" s="32"/>
      <c r="F113" s="10"/>
    </row>
    <row r="114" spans="1:6" x14ac:dyDescent="0.25">
      <c r="A114" s="32"/>
      <c r="B114" s="32"/>
      <c r="C114" s="46"/>
      <c r="D114" s="32"/>
      <c r="E114" s="32"/>
      <c r="F114" s="10"/>
    </row>
    <row r="115" spans="1:6" x14ac:dyDescent="0.25">
      <c r="A115" s="32"/>
      <c r="B115" s="32"/>
      <c r="C115" s="46"/>
      <c r="D115" s="32"/>
      <c r="E115" s="32"/>
      <c r="F115" s="10"/>
    </row>
    <row r="116" spans="1:6" x14ac:dyDescent="0.25">
      <c r="A116" s="32"/>
      <c r="B116" s="32"/>
      <c r="C116" s="46"/>
      <c r="D116" s="32"/>
      <c r="E116" s="32"/>
      <c r="F116" s="10"/>
    </row>
    <row r="117" spans="1:6" x14ac:dyDescent="0.25">
      <c r="A117" s="32"/>
      <c r="B117" s="32"/>
      <c r="C117" s="46"/>
      <c r="D117" s="32"/>
      <c r="E117" s="32"/>
      <c r="F117" s="10"/>
    </row>
    <row r="118" spans="1:6" x14ac:dyDescent="0.25">
      <c r="A118" s="32"/>
      <c r="B118" s="32"/>
      <c r="C118" s="46"/>
      <c r="D118" s="32"/>
      <c r="E118" s="32"/>
      <c r="F118" s="10"/>
    </row>
    <row r="119" spans="1:6" x14ac:dyDescent="0.25">
      <c r="A119" s="32"/>
      <c r="B119" s="32"/>
      <c r="C119" s="46"/>
      <c r="D119" s="32"/>
      <c r="E119" s="32"/>
      <c r="F119" s="10"/>
    </row>
    <row r="120" spans="1:6" x14ac:dyDescent="0.25">
      <c r="A120" s="32"/>
      <c r="B120" s="32"/>
      <c r="C120" s="46"/>
      <c r="D120" s="32"/>
      <c r="E120" s="32"/>
      <c r="F120" s="10"/>
    </row>
    <row r="121" spans="1:6" x14ac:dyDescent="0.25">
      <c r="A121" s="13"/>
      <c r="B121" s="13"/>
      <c r="C121" s="46"/>
      <c r="D121" s="13"/>
      <c r="E121" s="13"/>
    </row>
    <row r="122" spans="1:6" x14ac:dyDescent="0.25">
      <c r="A122" s="13"/>
      <c r="B122" s="13"/>
      <c r="C122" s="46"/>
      <c r="D122" s="13"/>
      <c r="E122" s="13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8"/>
  <sheetViews>
    <sheetView workbookViewId="0">
      <selection activeCell="B16" sqref="B16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75" t="s">
        <v>124</v>
      </c>
      <c r="C1" s="75"/>
      <c r="D1" s="75"/>
    </row>
    <row r="2" spans="1:4" ht="15.75" x14ac:dyDescent="0.25">
      <c r="A2" s="1"/>
      <c r="B2" s="76" t="s">
        <v>49</v>
      </c>
      <c r="C2" s="76"/>
      <c r="D2" s="76"/>
    </row>
    <row r="3" spans="1:4" ht="15.75" x14ac:dyDescent="0.25">
      <c r="A3" s="1"/>
      <c r="B3" s="75" t="s">
        <v>51</v>
      </c>
      <c r="C3" s="75"/>
      <c r="D3" s="7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11"/>
      <c r="B5" s="3" t="s">
        <v>8</v>
      </c>
      <c r="C5" s="11"/>
      <c r="D5" s="3"/>
    </row>
    <row r="6" spans="1:4" x14ac:dyDescent="0.25">
      <c r="A6" s="13">
        <v>1</v>
      </c>
      <c r="B6" s="11" t="s">
        <v>142</v>
      </c>
      <c r="C6" s="11">
        <v>3237.3</v>
      </c>
      <c r="D6" s="41">
        <f>C6</f>
        <v>3237.3</v>
      </c>
    </row>
    <row r="7" spans="1:4" x14ac:dyDescent="0.25">
      <c r="A7" s="13"/>
      <c r="B7" s="3" t="s">
        <v>9</v>
      </c>
      <c r="C7" s="11"/>
      <c r="D7" s="41"/>
    </row>
    <row r="8" spans="1:4" x14ac:dyDescent="0.25">
      <c r="A8" s="13">
        <v>1</v>
      </c>
      <c r="B8" s="11" t="s">
        <v>152</v>
      </c>
      <c r="C8" s="13">
        <v>11500</v>
      </c>
      <c r="D8" s="41"/>
    </row>
    <row r="9" spans="1:4" x14ac:dyDescent="0.25">
      <c r="A9" s="13">
        <v>2</v>
      </c>
      <c r="B9" s="11" t="s">
        <v>153</v>
      </c>
      <c r="C9" s="13">
        <v>3450</v>
      </c>
      <c r="D9" s="41"/>
    </row>
    <row r="10" spans="1:4" x14ac:dyDescent="0.25">
      <c r="A10" s="13">
        <v>3</v>
      </c>
      <c r="B10" s="11" t="s">
        <v>154</v>
      </c>
      <c r="C10" s="13">
        <v>2706.6</v>
      </c>
      <c r="D10" s="41"/>
    </row>
    <row r="11" spans="1:4" ht="30" x14ac:dyDescent="0.25">
      <c r="A11" s="13">
        <v>4</v>
      </c>
      <c r="B11" s="11" t="s">
        <v>155</v>
      </c>
      <c r="C11" s="13">
        <v>3743.6</v>
      </c>
      <c r="D11" s="41"/>
    </row>
    <row r="12" spans="1:4" x14ac:dyDescent="0.25">
      <c r="A12" s="13"/>
      <c r="B12" s="3" t="s">
        <v>149</v>
      </c>
      <c r="C12" s="12">
        <f>SUM(C8:C11)</f>
        <v>21400.199999999997</v>
      </c>
      <c r="D12" s="41">
        <f>C12+D6</f>
        <v>24637.499999999996</v>
      </c>
    </row>
    <row r="13" spans="1:4" x14ac:dyDescent="0.25">
      <c r="A13" s="13"/>
      <c r="B13" s="3" t="s">
        <v>15</v>
      </c>
      <c r="C13" s="12"/>
      <c r="D13" s="12"/>
    </row>
    <row r="14" spans="1:4" x14ac:dyDescent="0.25">
      <c r="A14" s="13">
        <v>1</v>
      </c>
      <c r="B14" s="11" t="s">
        <v>183</v>
      </c>
      <c r="C14" s="13">
        <v>9600</v>
      </c>
      <c r="D14" s="41"/>
    </row>
    <row r="15" spans="1:4" x14ac:dyDescent="0.25">
      <c r="A15" s="13">
        <v>2</v>
      </c>
      <c r="B15" s="11" t="s">
        <v>185</v>
      </c>
      <c r="C15" s="13">
        <v>10000</v>
      </c>
      <c r="D15" s="41"/>
    </row>
    <row r="16" spans="1:4" x14ac:dyDescent="0.25">
      <c r="A16" s="13"/>
      <c r="B16" s="3" t="s">
        <v>179</v>
      </c>
      <c r="C16" s="12">
        <f>SUM(C14:C15)</f>
        <v>19600</v>
      </c>
      <c r="D16" s="41">
        <f>C16+D12</f>
        <v>44237.5</v>
      </c>
    </row>
    <row r="17" spans="1:4" x14ac:dyDescent="0.25">
      <c r="A17" s="13"/>
      <c r="B17" s="3"/>
      <c r="C17" s="13"/>
      <c r="D17" s="41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1"/>
      <c r="C19" s="13"/>
      <c r="D19" s="41"/>
    </row>
    <row r="20" spans="1:4" x14ac:dyDescent="0.25">
      <c r="A20" s="13"/>
      <c r="B20" s="3"/>
      <c r="C20" s="12"/>
      <c r="D20" s="41"/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41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41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41"/>
    </row>
    <row r="30" spans="1:4" x14ac:dyDescent="0.25">
      <c r="A30" s="13"/>
      <c r="B30" s="11"/>
      <c r="C30" s="13"/>
      <c r="D30" s="41"/>
    </row>
    <row r="31" spans="1:4" x14ac:dyDescent="0.25">
      <c r="A31" s="13"/>
      <c r="B31" s="3"/>
      <c r="C31" s="13"/>
      <c r="D31" s="41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42"/>
    </row>
    <row r="34" spans="1:4" x14ac:dyDescent="0.25">
      <c r="A34" s="13"/>
      <c r="B34" s="11"/>
      <c r="C34" s="12"/>
      <c r="D34" s="41"/>
    </row>
    <row r="35" spans="1:4" x14ac:dyDescent="0.25">
      <c r="A35" s="13"/>
      <c r="B35" s="3"/>
      <c r="C35" s="13"/>
      <c r="D35" s="42"/>
    </row>
    <row r="36" spans="1:4" x14ac:dyDescent="0.25">
      <c r="A36" s="13"/>
      <c r="B36" s="11"/>
      <c r="C36" s="12"/>
      <c r="D36" s="42"/>
    </row>
    <row r="37" spans="1:4" x14ac:dyDescent="0.25">
      <c r="A37" s="13"/>
      <c r="B37" s="11"/>
      <c r="C37" s="13"/>
      <c r="D37" s="42"/>
    </row>
    <row r="38" spans="1:4" x14ac:dyDescent="0.25">
      <c r="A38" s="13"/>
      <c r="B38" s="11"/>
      <c r="C38" s="13"/>
      <c r="D38" s="4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3"/>
      <c r="C48" s="12"/>
      <c r="D4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пример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2021-11-11T02:57:27Z</cp:lastPrinted>
  <dcterms:created xsi:type="dcterms:W3CDTF">2011-07-25T05:21:17Z</dcterms:created>
  <dcterms:modified xsi:type="dcterms:W3CDTF">2024-01-17T04:38:54Z</dcterms:modified>
</cp:coreProperties>
</file>