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1FEA57B5-868C-4275-9C20-51FD4F3C624E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Текущий ремонт" sheetId="10" r:id="rId7"/>
    <sheet name="Лиц. счет. Св. расчет" sheetId="5" r:id="rId8"/>
    <sheet name="заявл" sheetId="8" r:id="rId9"/>
    <sheet name="допол.раб.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27" i="2"/>
  <c r="C27" i="2"/>
  <c r="D44" i="1"/>
  <c r="C41" i="1"/>
  <c r="C44" i="1"/>
  <c r="C39" i="1"/>
  <c r="D8" i="4"/>
  <c r="D10" i="6"/>
  <c r="D25" i="2"/>
  <c r="C25" i="2"/>
  <c r="D37" i="1"/>
  <c r="D6" i="4"/>
  <c r="D35" i="1"/>
  <c r="C35" i="1"/>
  <c r="D31" i="1"/>
  <c r="D6" i="3"/>
  <c r="D21" i="2"/>
  <c r="C21" i="2"/>
  <c r="D29" i="1"/>
  <c r="D8" i="6"/>
  <c r="D17" i="2"/>
  <c r="D27" i="1"/>
  <c r="D25" i="1"/>
  <c r="D6" i="6"/>
  <c r="C23" i="1"/>
  <c r="C15" i="2" l="1"/>
  <c r="C13" i="2"/>
  <c r="C10" i="2"/>
  <c r="C17" i="1"/>
  <c r="D17" i="1" s="1"/>
  <c r="D19" i="1" s="1"/>
  <c r="D23" i="1" s="1"/>
  <c r="C6" i="2"/>
  <c r="C8" i="2" s="1"/>
  <c r="D8" i="2" s="1"/>
  <c r="C11" i="1"/>
  <c r="C12" i="1" s="1"/>
  <c r="D12" i="1" s="1"/>
  <c r="D10" i="2" l="1"/>
  <c r="D15" i="2" s="1"/>
  <c r="D9" i="5"/>
  <c r="E9" i="5" l="1"/>
  <c r="E4" i="5"/>
  <c r="M4" i="5"/>
  <c r="L4" i="5"/>
  <c r="K4" i="5"/>
  <c r="J4" i="5"/>
  <c r="I4" i="5"/>
  <c r="H4" i="5"/>
  <c r="G4" i="5"/>
  <c r="F4" i="5"/>
  <c r="D4" i="5"/>
  <c r="C4" i="5"/>
  <c r="B4" i="5"/>
  <c r="L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K9" i="5"/>
  <c r="J9" i="5"/>
  <c r="I9" i="5"/>
  <c r="H9" i="5"/>
  <c r="G9" i="5"/>
  <c r="F9" i="5"/>
  <c r="C9" i="5"/>
  <c r="B14" i="5"/>
  <c r="B9" i="5"/>
  <c r="D24" i="5" l="1"/>
  <c r="B24" i="5"/>
  <c r="M24" i="5"/>
  <c r="H24" i="5"/>
  <c r="L24" i="5"/>
  <c r="K24" i="5"/>
  <c r="J24" i="5"/>
  <c r="I24" i="5"/>
  <c r="G24" i="5"/>
  <c r="F24" i="5"/>
  <c r="E24" i="5"/>
  <c r="C24" i="5"/>
  <c r="N19" i="5"/>
  <c r="N9" i="5"/>
  <c r="N6" i="5"/>
  <c r="N23" i="5"/>
  <c r="N13" i="5"/>
  <c r="N5" i="5"/>
  <c r="N4" i="5" l="1"/>
  <c r="N11" i="5"/>
  <c r="N10" i="5"/>
  <c r="N15" i="5" l="1"/>
  <c r="N16" i="5"/>
  <c r="N14" i="5" l="1"/>
  <c r="N24" i="5" s="1"/>
</calcChain>
</file>

<file path=xl/sharedStrings.xml><?xml version="1.0" encoding="utf-8"?>
<sst xmlns="http://schemas.openxmlformats.org/spreadsheetml/2006/main" count="185" uniqueCount="114">
  <si>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</si>
  <si>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</si>
  <si>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</si>
  <si>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</si>
  <si>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</si>
  <si>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</si>
  <si>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</si>
  <si>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</si>
  <si>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</si>
  <si>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</si>
  <si>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</si>
  <si>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</si>
  <si>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</si>
  <si>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</si>
  <si>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</si>
  <si>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</si>
  <si>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</si>
  <si>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</si>
  <si>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</si>
  <si>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</si>
  <si>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</si>
  <si>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</si>
  <si>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</si>
  <si>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</si>
  <si>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</si>
  <si>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</si>
  <si>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</si>
  <si>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</si>
  <si>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</si>
  <si>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</si>
  <si>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Советская 6</t>
  </si>
  <si>
    <t>Советская, 6</t>
  </si>
  <si>
    <t>-эл.оборудования</t>
  </si>
  <si>
    <t>-эл.оборудование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</si>
  <si>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</si>
  <si>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</si>
  <si>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</si>
  <si>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</si>
  <si>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</si>
  <si>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</si>
  <si>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</si>
  <si>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</si>
  <si>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</si>
  <si>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</si>
  <si>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Советская,6</t>
  </si>
  <si>
    <t xml:space="preserve">Техническое обслуживание конструктивных элементов </t>
  </si>
  <si>
    <t>Текущий ремонт конструктивных элементов</t>
  </si>
  <si>
    <t>Текущий ремонт инженерного оборудования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</si>
  <si>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</si>
  <si>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</si>
  <si>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</si>
  <si>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</t>
  </si>
  <si>
    <t>4.Дополнительные работы</t>
  </si>
  <si>
    <t>Дополнительные работы</t>
  </si>
  <si>
    <t>Советская ,6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</si>
  <si>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</si>
  <si>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</si>
  <si>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</si>
  <si>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</si>
  <si>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</si>
  <si>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</si>
  <si>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</si>
  <si>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</si>
  <si>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</si>
  <si>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Итого за январь</t>
  </si>
  <si>
    <t>Лицевой счет. Сводный расчет  2023г</t>
  </si>
  <si>
    <t>Лицевой счёт  2023г</t>
  </si>
  <si>
    <t>Установка полотенцесушителя Квартира №26</t>
  </si>
  <si>
    <t>Устранение течи на чердаке на трубе отопления</t>
  </si>
  <si>
    <t>Устранение течи на полотенцесушителе Квартира №15</t>
  </si>
  <si>
    <t>Отогрев системы ГВС Подъезд №2</t>
  </si>
  <si>
    <t>Устранение течи на чердаке на канализационной трубе Над квартирой №9</t>
  </si>
  <si>
    <t>Прочитска канализации Магазин Монетка</t>
  </si>
  <si>
    <t xml:space="preserve">Уборка сосулек на крыше </t>
  </si>
  <si>
    <t>Лицевой счёт 2023г</t>
  </si>
  <si>
    <t>Прочистка канализации</t>
  </si>
  <si>
    <t xml:space="preserve">Замена участка трубы отопления на чердаке </t>
  </si>
  <si>
    <t>Устранение течи на канализационном стояке в подвале Магазин Водолей</t>
  </si>
  <si>
    <t>Итого за февраль</t>
  </si>
  <si>
    <t>Очистка снежных шапок и наледи с крыши</t>
  </si>
  <si>
    <t>Закрепление канализации в подвале Магазин Монетка</t>
  </si>
  <si>
    <t>Уборка сосулек с крыши</t>
  </si>
  <si>
    <t>Уборка льда с крыши</t>
  </si>
  <si>
    <t>Итого за март</t>
  </si>
  <si>
    <t>Чистка канализации в подвале магазин Монетка</t>
  </si>
  <si>
    <t>Отключение подъездного оопления</t>
  </si>
  <si>
    <t>Итого за апрель</t>
  </si>
  <si>
    <t>Отключение отопления</t>
  </si>
  <si>
    <t>Замазка пола возле дверей подъезда №3, железнение</t>
  </si>
  <si>
    <t>Демонтаж короба в тамбуре подъезда №1</t>
  </si>
  <si>
    <t>Промывка и опрессовка системы теплоснабжения</t>
  </si>
  <si>
    <t>Поднятие бикроста на крышу</t>
  </si>
  <si>
    <t>Автовышка 1 час</t>
  </si>
  <si>
    <t>Итого за август</t>
  </si>
  <si>
    <t>Ремонт кровли на крыше над квартирой №33</t>
  </si>
  <si>
    <t>Запуск отопления</t>
  </si>
  <si>
    <t>Замена стояка отопления Квартира №19</t>
  </si>
  <si>
    <t>Запуск поъездного отопления</t>
  </si>
  <si>
    <t>Итого за октябрь</t>
  </si>
  <si>
    <t>Замена 4х стояков отопления Подъезд №3 Магазин</t>
  </si>
  <si>
    <t>Отогрев стояка отопления на крыше Квартира №2,6,10</t>
  </si>
  <si>
    <t>Удаление снега и наледи с крыши</t>
  </si>
  <si>
    <t>Очистка крыши от снега и сосулек</t>
  </si>
  <si>
    <t>Итого за ноябрь</t>
  </si>
  <si>
    <t xml:space="preserve">Работы ППР  </t>
  </si>
  <si>
    <t>Работы ППР Замена лампочек и предохранителей</t>
  </si>
  <si>
    <t>Промывка отопительного прибора в зале Квартира №27</t>
  </si>
  <si>
    <t>Отогрев стояка отопления в спальне, установка крана на прибор отопления Квартира №25</t>
  </si>
  <si>
    <t>Отогрев стока, системы ГВС Квартира №12</t>
  </si>
  <si>
    <t>Отогрев канализационных труб на крыше от куржака</t>
  </si>
  <si>
    <t>Установка крана на батарее в кухне Квартира №9</t>
  </si>
  <si>
    <t>Отогрев стояка отопления Подъезд №1</t>
  </si>
  <si>
    <t>Итого за декабрь</t>
  </si>
  <si>
    <t>Утепление труб на чердаке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</si>
</sst>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2" fontId="2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opLeftCell="A17" workbookViewId="0">
      <selection activeCell="D44" sqref="D4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7" t="s">
        <v>66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6" t="s">
        <v>4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35"/>
      <c r="B5" s="36" t="s">
        <v>2</v>
      </c>
      <c r="C5" s="35"/>
      <c r="D5" s="35"/>
      <c r="E5" s="1"/>
      <c r="F5" s="1"/>
    </row>
    <row r="6" spans="1:8" x14ac:dyDescent="0.25">
      <c r="A6" s="35">
        <v>1</v>
      </c>
      <c r="B6" s="35" t="s">
        <v>67</v>
      </c>
      <c r="C6" s="35">
        <v>3555</v>
      </c>
      <c r="D6" s="36"/>
      <c r="E6" s="1"/>
      <c r="F6" s="1"/>
    </row>
    <row r="7" spans="1:8" x14ac:dyDescent="0.25">
      <c r="A7" s="35">
        <v>2</v>
      </c>
      <c r="B7" s="35" t="s">
        <v>68</v>
      </c>
      <c r="C7" s="35">
        <v>1425</v>
      </c>
      <c r="D7" s="36"/>
      <c r="E7" s="1"/>
      <c r="F7" s="1"/>
    </row>
    <row r="8" spans="1:8" ht="30" x14ac:dyDescent="0.25">
      <c r="A8" s="35">
        <v>3</v>
      </c>
      <c r="B8" s="35" t="s">
        <v>69</v>
      </c>
      <c r="C8" s="35">
        <v>1425</v>
      </c>
      <c r="D8" s="36"/>
      <c r="E8" s="1"/>
      <c r="F8" s="1"/>
    </row>
    <row r="9" spans="1:8" x14ac:dyDescent="0.25">
      <c r="A9" s="35">
        <v>4</v>
      </c>
      <c r="B9" s="35" t="s">
        <v>70</v>
      </c>
      <c r="C9" s="35">
        <v>1237</v>
      </c>
      <c r="D9" s="35"/>
      <c r="E9" s="1"/>
      <c r="F9" s="1"/>
    </row>
    <row r="10" spans="1:8" s="5" customFormat="1" ht="30" x14ac:dyDescent="0.25">
      <c r="A10" s="35">
        <v>5</v>
      </c>
      <c r="B10" s="35" t="s">
        <v>71</v>
      </c>
      <c r="C10" s="35">
        <v>1555</v>
      </c>
      <c r="D10" s="36"/>
      <c r="E10" s="4"/>
      <c r="F10" s="4"/>
    </row>
    <row r="11" spans="1:8" s="5" customFormat="1" x14ac:dyDescent="0.25">
      <c r="A11" s="35">
        <v>6</v>
      </c>
      <c r="B11" s="35" t="s">
        <v>72</v>
      </c>
      <c r="C11" s="35">
        <f>1185+3160+1580</f>
        <v>5925</v>
      </c>
      <c r="D11" s="36"/>
      <c r="E11" s="4"/>
      <c r="F11" s="4"/>
    </row>
    <row r="12" spans="1:8" x14ac:dyDescent="0.25">
      <c r="A12" s="35"/>
      <c r="B12" s="36" t="s">
        <v>64</v>
      </c>
      <c r="C12" s="36">
        <f>SUM(C6:C11)</f>
        <v>15122</v>
      </c>
      <c r="D12" s="36">
        <f>C12</f>
        <v>15122</v>
      </c>
      <c r="E12" s="1"/>
      <c r="F12" s="1"/>
    </row>
    <row r="13" spans="1:8" x14ac:dyDescent="0.25">
      <c r="A13" s="35"/>
      <c r="B13" s="36" t="s">
        <v>6</v>
      </c>
      <c r="C13" s="36"/>
      <c r="D13" s="36"/>
      <c r="E13" s="1"/>
      <c r="F13" s="1"/>
    </row>
    <row r="14" spans="1:8" x14ac:dyDescent="0.25">
      <c r="A14" s="35">
        <v>1</v>
      </c>
      <c r="B14" s="35" t="s">
        <v>75</v>
      </c>
      <c r="C14" s="35">
        <v>7110</v>
      </c>
      <c r="D14" s="35"/>
      <c r="E14" s="1"/>
      <c r="F14" s="1"/>
    </row>
    <row r="15" spans="1:8" x14ac:dyDescent="0.25">
      <c r="A15" s="35">
        <v>2</v>
      </c>
      <c r="B15" s="54" t="s">
        <v>76</v>
      </c>
      <c r="C15" s="35">
        <v>3991.2</v>
      </c>
      <c r="D15" s="36"/>
      <c r="E15" s="1"/>
      <c r="F15" s="1"/>
    </row>
    <row r="16" spans="1:8" ht="30" x14ac:dyDescent="0.25">
      <c r="A16" s="35">
        <v>3</v>
      </c>
      <c r="B16" s="35" t="s">
        <v>77</v>
      </c>
      <c r="C16" s="35">
        <v>2610</v>
      </c>
      <c r="D16" s="36"/>
      <c r="E16" s="1"/>
      <c r="F16" s="1"/>
    </row>
    <row r="17" spans="1:6" s="5" customFormat="1" x14ac:dyDescent="0.25">
      <c r="A17" s="35"/>
      <c r="B17" s="36" t="s">
        <v>78</v>
      </c>
      <c r="C17" s="36">
        <f>SUM(C14:C16)</f>
        <v>13711.2</v>
      </c>
      <c r="D17" s="36">
        <f>C17+D12</f>
        <v>28833.200000000001</v>
      </c>
      <c r="E17" s="4"/>
      <c r="F17" s="4"/>
    </row>
    <row r="18" spans="1:6" x14ac:dyDescent="0.25">
      <c r="A18" s="35"/>
      <c r="B18" s="50" t="s">
        <v>3</v>
      </c>
      <c r="C18" s="35"/>
      <c r="D18" s="36"/>
      <c r="E18" s="1"/>
      <c r="F18" s="1"/>
    </row>
    <row r="19" spans="1:6" ht="30" x14ac:dyDescent="0.25">
      <c r="A19" s="35">
        <v>1</v>
      </c>
      <c r="B19" s="35" t="s">
        <v>80</v>
      </c>
      <c r="C19" s="36">
        <v>790</v>
      </c>
      <c r="D19" s="36">
        <f>C19+D17</f>
        <v>29623.200000000001</v>
      </c>
      <c r="E19" s="1"/>
      <c r="F19" s="1"/>
    </row>
    <row r="20" spans="1:6" x14ac:dyDescent="0.25">
      <c r="A20" s="35"/>
      <c r="B20" s="36" t="s">
        <v>7</v>
      </c>
      <c r="C20" s="35"/>
      <c r="D20" s="36"/>
      <c r="E20" s="1"/>
      <c r="F20" s="1"/>
    </row>
    <row r="21" spans="1:6" x14ac:dyDescent="0.25">
      <c r="A21" s="35">
        <v>1</v>
      </c>
      <c r="B21" s="35" t="s">
        <v>84</v>
      </c>
      <c r="C21" s="35">
        <v>3555</v>
      </c>
      <c r="D21" s="36"/>
      <c r="E21" s="1"/>
      <c r="F21" s="1"/>
    </row>
    <row r="22" spans="1:6" x14ac:dyDescent="0.25">
      <c r="A22" s="35">
        <v>2</v>
      </c>
      <c r="B22" s="35" t="s">
        <v>85</v>
      </c>
      <c r="C22" s="35">
        <v>395</v>
      </c>
      <c r="D22" s="35"/>
      <c r="E22" s="1"/>
      <c r="F22" s="1"/>
    </row>
    <row r="23" spans="1:6" x14ac:dyDescent="0.25">
      <c r="A23" s="35"/>
      <c r="B23" s="51" t="s">
        <v>86</v>
      </c>
      <c r="C23" s="36">
        <f>SUM(C21:C22)</f>
        <v>3950</v>
      </c>
      <c r="D23" s="52">
        <f>C23+D19</f>
        <v>33573.199999999997</v>
      </c>
      <c r="E23" s="1"/>
      <c r="F23" s="1"/>
    </row>
    <row r="24" spans="1:6" x14ac:dyDescent="0.25">
      <c r="A24" s="35"/>
      <c r="B24" s="51" t="s">
        <v>8</v>
      </c>
      <c r="C24" s="35"/>
      <c r="D24" s="40"/>
      <c r="E24" s="1"/>
      <c r="F24" s="1"/>
    </row>
    <row r="25" spans="1:6" x14ac:dyDescent="0.25">
      <c r="A25" s="35">
        <v>1</v>
      </c>
      <c r="B25" s="39" t="s">
        <v>87</v>
      </c>
      <c r="C25" s="35">
        <v>1185</v>
      </c>
      <c r="D25" s="52">
        <f>C25+D23</f>
        <v>34758.199999999997</v>
      </c>
      <c r="E25" s="1"/>
      <c r="F25" s="1"/>
    </row>
    <row r="26" spans="1:6" x14ac:dyDescent="0.25">
      <c r="A26" s="35"/>
      <c r="B26" s="51" t="s">
        <v>9</v>
      </c>
      <c r="C26" s="35"/>
      <c r="D26" s="40"/>
      <c r="E26" s="1"/>
      <c r="F26" s="1"/>
    </row>
    <row r="27" spans="1:6" x14ac:dyDescent="0.25">
      <c r="A27" s="35">
        <v>1</v>
      </c>
      <c r="B27" s="39" t="s">
        <v>87</v>
      </c>
      <c r="C27" s="35">
        <v>395</v>
      </c>
      <c r="D27" s="52">
        <f>C27+D25</f>
        <v>35153.199999999997</v>
      </c>
      <c r="E27" s="1"/>
      <c r="F27" s="1"/>
    </row>
    <row r="28" spans="1:6" x14ac:dyDescent="0.25">
      <c r="A28" s="35"/>
      <c r="B28" s="51" t="s">
        <v>10</v>
      </c>
      <c r="C28" s="36"/>
      <c r="D28" s="52"/>
      <c r="E28" s="1"/>
      <c r="F28" s="1"/>
    </row>
    <row r="29" spans="1:6" x14ac:dyDescent="0.25">
      <c r="A29" s="35">
        <v>1</v>
      </c>
      <c r="B29" s="39" t="s">
        <v>90</v>
      </c>
      <c r="C29" s="35">
        <v>3851.25</v>
      </c>
      <c r="D29" s="52">
        <f>C29+D27</f>
        <v>39004.449999999997</v>
      </c>
      <c r="E29" s="1"/>
      <c r="F29" s="1"/>
    </row>
    <row r="30" spans="1:6" x14ac:dyDescent="0.25">
      <c r="A30" s="35"/>
      <c r="B30" s="51" t="s">
        <v>12</v>
      </c>
      <c r="C30" s="35"/>
      <c r="D30" s="52"/>
      <c r="E30" s="1"/>
      <c r="F30" s="1"/>
    </row>
    <row r="31" spans="1:6" x14ac:dyDescent="0.25">
      <c r="A31" s="35">
        <v>1</v>
      </c>
      <c r="B31" s="39" t="s">
        <v>95</v>
      </c>
      <c r="C31" s="35">
        <v>395</v>
      </c>
      <c r="D31" s="52">
        <f>C31+D29</f>
        <v>39399.449999999997</v>
      </c>
      <c r="E31" s="1"/>
      <c r="F31" s="1"/>
    </row>
    <row r="32" spans="1:6" x14ac:dyDescent="0.25">
      <c r="A32" s="35"/>
      <c r="B32" s="51" t="s">
        <v>13</v>
      </c>
      <c r="C32" s="35"/>
      <c r="D32" s="52"/>
      <c r="E32" s="1"/>
      <c r="F32" s="1"/>
    </row>
    <row r="33" spans="1:6" x14ac:dyDescent="0.25">
      <c r="A33" s="35">
        <v>1</v>
      </c>
      <c r="B33" s="39" t="s">
        <v>96</v>
      </c>
      <c r="C33" s="35">
        <v>2421.4</v>
      </c>
      <c r="D33" s="52"/>
      <c r="E33" s="1"/>
      <c r="F33" s="1"/>
    </row>
    <row r="34" spans="1:6" x14ac:dyDescent="0.25">
      <c r="A34" s="35">
        <v>2</v>
      </c>
      <c r="B34" s="39" t="s">
        <v>97</v>
      </c>
      <c r="C34" s="35">
        <v>395</v>
      </c>
      <c r="D34" s="52"/>
      <c r="E34" s="1"/>
      <c r="F34" s="1"/>
    </row>
    <row r="35" spans="1:6" x14ac:dyDescent="0.25">
      <c r="A35" s="35"/>
      <c r="B35" s="51" t="s">
        <v>98</v>
      </c>
      <c r="C35" s="36">
        <f>SUM(C33:C34)</f>
        <v>2816.4</v>
      </c>
      <c r="D35" s="52">
        <f>C35+D31</f>
        <v>42215.85</v>
      </c>
      <c r="E35" s="1"/>
      <c r="F35" s="1"/>
    </row>
    <row r="36" spans="1:6" x14ac:dyDescent="0.25">
      <c r="A36" s="35"/>
      <c r="B36" s="51" t="s">
        <v>14</v>
      </c>
      <c r="C36" s="35"/>
      <c r="D36" s="40"/>
      <c r="E36" s="1"/>
      <c r="F36" s="1"/>
    </row>
    <row r="37" spans="1:6" ht="30" x14ac:dyDescent="0.25">
      <c r="A37" s="35">
        <v>1</v>
      </c>
      <c r="B37" s="39" t="s">
        <v>100</v>
      </c>
      <c r="C37" s="35">
        <v>1635</v>
      </c>
      <c r="D37" s="52">
        <f>C37+D35</f>
        <v>43850.85</v>
      </c>
      <c r="E37" s="1"/>
      <c r="F37" s="1"/>
    </row>
    <row r="38" spans="1:6" x14ac:dyDescent="0.25">
      <c r="A38" s="35"/>
      <c r="B38" s="51" t="s">
        <v>15</v>
      </c>
      <c r="C38" s="35"/>
      <c r="D38" s="40"/>
      <c r="E38" s="1"/>
      <c r="F38" s="1"/>
    </row>
    <row r="39" spans="1:6" x14ac:dyDescent="0.25">
      <c r="A39" s="35">
        <v>1</v>
      </c>
      <c r="B39" s="39" t="s">
        <v>108</v>
      </c>
      <c r="C39" s="35">
        <f>790+790</f>
        <v>1580</v>
      </c>
      <c r="D39" s="52"/>
      <c r="E39" s="1"/>
      <c r="F39" s="1"/>
    </row>
    <row r="40" spans="1:6" ht="30" x14ac:dyDescent="0.25">
      <c r="A40" s="35">
        <v>2</v>
      </c>
      <c r="B40" s="39" t="s">
        <v>107</v>
      </c>
      <c r="C40" s="35">
        <v>7625.5</v>
      </c>
      <c r="D40" s="40"/>
      <c r="E40" s="1"/>
      <c r="F40" s="1"/>
    </row>
    <row r="41" spans="1:6" ht="30" x14ac:dyDescent="0.25">
      <c r="A41" s="35">
        <v>3</v>
      </c>
      <c r="B41" s="39" t="s">
        <v>109</v>
      </c>
      <c r="C41" s="35">
        <f>790+452</f>
        <v>1242</v>
      </c>
      <c r="D41" s="40"/>
      <c r="E41" s="1"/>
      <c r="F41" s="1"/>
    </row>
    <row r="42" spans="1:6" x14ac:dyDescent="0.25">
      <c r="A42" s="35">
        <v>3</v>
      </c>
      <c r="B42" s="39" t="s">
        <v>110</v>
      </c>
      <c r="C42" s="35">
        <v>2005.5</v>
      </c>
      <c r="D42" s="40"/>
      <c r="E42" s="1"/>
      <c r="F42" s="1"/>
    </row>
    <row r="43" spans="1:6" x14ac:dyDescent="0.25">
      <c r="A43" s="35">
        <v>4</v>
      </c>
      <c r="B43" s="39" t="s">
        <v>111</v>
      </c>
      <c r="C43" s="35">
        <v>4911</v>
      </c>
      <c r="D43" s="40"/>
      <c r="E43" s="1"/>
      <c r="F43" s="1"/>
    </row>
    <row r="44" spans="1:6" x14ac:dyDescent="0.25">
      <c r="A44" s="35"/>
      <c r="B44" s="51" t="s">
        <v>112</v>
      </c>
      <c r="C44" s="36">
        <f>SUM(C39:C43)</f>
        <v>17364</v>
      </c>
      <c r="D44" s="52">
        <f>C44+D37</f>
        <v>61214.85</v>
      </c>
      <c r="E44" s="1"/>
      <c r="F44" s="1"/>
    </row>
    <row r="45" spans="1:6" x14ac:dyDescent="0.25">
      <c r="A45" s="35"/>
      <c r="B45" s="51"/>
      <c r="C45" s="36"/>
      <c r="D45" s="52"/>
      <c r="E45" s="1"/>
      <c r="F45" s="1"/>
    </row>
    <row r="46" spans="1:6" x14ac:dyDescent="0.25">
      <c r="A46" s="35"/>
      <c r="B46" s="51"/>
      <c r="C46" s="35"/>
      <c r="D46" s="40"/>
      <c r="E46" s="1"/>
      <c r="F46" s="1"/>
    </row>
    <row r="47" spans="1:6" x14ac:dyDescent="0.25">
      <c r="A47" s="35"/>
      <c r="B47" s="39"/>
      <c r="C47" s="35"/>
      <c r="D47" s="40"/>
      <c r="E47" s="1"/>
      <c r="F47" s="1"/>
    </row>
    <row r="48" spans="1:6" x14ac:dyDescent="0.25">
      <c r="A48" s="35"/>
      <c r="B48" s="39"/>
      <c r="C48" s="35"/>
      <c r="D48" s="40"/>
      <c r="E48" s="1"/>
      <c r="F48" s="1"/>
    </row>
    <row r="49" spans="1:6" x14ac:dyDescent="0.25">
      <c r="A49" s="35"/>
      <c r="B49" s="51"/>
      <c r="C49" s="36"/>
      <c r="D49" s="52"/>
      <c r="E49" s="1"/>
      <c r="F49" s="1"/>
    </row>
    <row r="50" spans="1:6" x14ac:dyDescent="0.25">
      <c r="A50" s="35"/>
      <c r="B50" s="39"/>
      <c r="C50" s="35"/>
      <c r="D50" s="40"/>
      <c r="E50" s="1"/>
      <c r="F50" s="1"/>
    </row>
    <row r="51" spans="1:6" x14ac:dyDescent="0.25">
      <c r="A51" s="35"/>
      <c r="B51" s="39"/>
      <c r="C51" s="35"/>
      <c r="D51" s="40"/>
      <c r="E51" s="1"/>
      <c r="F51" s="1"/>
    </row>
    <row r="52" spans="1:6" x14ac:dyDescent="0.25">
      <c r="A52" s="35"/>
      <c r="B52" s="39"/>
      <c r="C52" s="35"/>
      <c r="D52" s="40"/>
      <c r="E52" s="1"/>
      <c r="F52" s="1"/>
    </row>
    <row r="53" spans="1:6" x14ac:dyDescent="0.25">
      <c r="A53" s="35"/>
      <c r="B53" s="35"/>
      <c r="C53" s="35"/>
      <c r="D53" s="40"/>
      <c r="E53" s="1"/>
      <c r="F53" s="1"/>
    </row>
    <row r="54" spans="1:6" x14ac:dyDescent="0.25">
      <c r="A54" s="35"/>
      <c r="B54" s="51"/>
      <c r="C54" s="36"/>
      <c r="D54" s="52"/>
      <c r="E54" s="1"/>
      <c r="F54" s="1"/>
    </row>
    <row r="55" spans="1:6" x14ac:dyDescent="0.25">
      <c r="A55" s="41"/>
      <c r="B55" s="41"/>
      <c r="C55" s="41"/>
      <c r="D55" s="41"/>
    </row>
    <row r="56" spans="1:6" x14ac:dyDescent="0.25">
      <c r="A56" s="41"/>
      <c r="B56" s="41"/>
      <c r="C56" s="41"/>
      <c r="D56" s="41"/>
    </row>
    <row r="57" spans="1:6" x14ac:dyDescent="0.25">
      <c r="A57" s="41"/>
      <c r="B57" s="41"/>
      <c r="C57" s="41"/>
      <c r="D57" s="41"/>
    </row>
    <row r="58" spans="1:6" x14ac:dyDescent="0.25">
      <c r="A58" s="41"/>
      <c r="B58" s="41"/>
      <c r="C58" s="41"/>
      <c r="D58" s="41"/>
    </row>
    <row r="59" spans="1:6" x14ac:dyDescent="0.25">
      <c r="A59" s="41"/>
      <c r="B59" s="41"/>
      <c r="C59" s="41"/>
      <c r="D59" s="4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B12" sqref="B12"/>
    </sheetView>
  </sheetViews>
  <sheetFormatPr defaultRowHeight="15" x14ac:dyDescent="0.25"/>
  <cols>
    <col min="1" max="1" width="6.140625" customWidth="1"/>
    <col min="2" max="2" width="54.42578125" customWidth="1"/>
    <col min="3" max="3" width="11.140625" customWidth="1"/>
    <col min="4" max="4" width="11.7109375" customWidth="1"/>
  </cols>
  <sheetData>
    <row r="1" spans="1:4" ht="15.75" x14ac:dyDescent="0.25">
      <c r="A1" s="1"/>
      <c r="B1" s="58" t="s">
        <v>74</v>
      </c>
      <c r="C1" s="58"/>
      <c r="D1" s="58"/>
    </row>
    <row r="2" spans="1:4" ht="15.75" x14ac:dyDescent="0.25">
      <c r="A2" s="1"/>
      <c r="B2" s="59" t="s">
        <v>31</v>
      </c>
      <c r="C2" s="59"/>
      <c r="D2" s="59"/>
    </row>
    <row r="3" spans="1:4" ht="15.75" x14ac:dyDescent="0.25">
      <c r="A3" s="1"/>
      <c r="B3" s="58" t="s">
        <v>53</v>
      </c>
      <c r="C3" s="58"/>
      <c r="D3" s="58"/>
    </row>
    <row r="4" spans="1:4" ht="26.25" x14ac:dyDescent="0.25">
      <c r="A4" s="7"/>
      <c r="B4" s="31" t="s">
        <v>0</v>
      </c>
      <c r="C4" s="7" t="s">
        <v>1</v>
      </c>
      <c r="D4" s="8" t="s">
        <v>25</v>
      </c>
    </row>
    <row r="5" spans="1:4" x14ac:dyDescent="0.25">
      <c r="A5" s="35"/>
      <c r="B5" s="36"/>
      <c r="C5" s="36"/>
      <c r="D5" s="35"/>
    </row>
    <row r="6" spans="1:4" x14ac:dyDescent="0.25">
      <c r="A6" s="35"/>
      <c r="B6" s="35"/>
      <c r="C6" s="35"/>
      <c r="D6" s="36"/>
    </row>
    <row r="7" spans="1:4" x14ac:dyDescent="0.25">
      <c r="A7" s="38"/>
      <c r="B7" s="38"/>
      <c r="C7" s="38"/>
      <c r="D7" s="38"/>
    </row>
    <row r="8" spans="1:4" x14ac:dyDescent="0.25">
      <c r="A8" s="37"/>
      <c r="B8" s="35"/>
      <c r="C8" s="37"/>
      <c r="D8" s="38"/>
    </row>
    <row r="9" spans="1:4" x14ac:dyDescent="0.25">
      <c r="A9" s="37"/>
      <c r="B9" s="36"/>
      <c r="C9" s="37"/>
      <c r="D9" s="37"/>
    </row>
    <row r="10" spans="1:4" x14ac:dyDescent="0.25">
      <c r="A10" s="37"/>
      <c r="B10" s="35"/>
      <c r="C10" s="38"/>
      <c r="D10" s="38"/>
    </row>
    <row r="11" spans="1:4" x14ac:dyDescent="0.25">
      <c r="A11" s="37"/>
      <c r="B11" s="38"/>
      <c r="C11" s="38"/>
      <c r="D11" s="38"/>
    </row>
    <row r="12" spans="1:4" x14ac:dyDescent="0.25">
      <c r="A12" s="38"/>
      <c r="B12" s="35"/>
      <c r="C12" s="38"/>
      <c r="D12" s="38"/>
    </row>
    <row r="13" spans="1:4" x14ac:dyDescent="0.25">
      <c r="A13" s="37"/>
      <c r="B13" s="36"/>
      <c r="C13" s="37"/>
      <c r="D13" s="38"/>
    </row>
    <row r="14" spans="1:4" x14ac:dyDescent="0.25">
      <c r="A14" s="37"/>
      <c r="B14" s="35"/>
      <c r="C14" s="37"/>
      <c r="D14" s="38"/>
    </row>
    <row r="15" spans="1:4" x14ac:dyDescent="0.25">
      <c r="A15" s="37"/>
      <c r="B15" s="35"/>
      <c r="C15" s="37"/>
      <c r="D15" s="38"/>
    </row>
    <row r="16" spans="1:4" x14ac:dyDescent="0.25">
      <c r="A16" s="37"/>
      <c r="B16" s="36"/>
      <c r="C16" s="38"/>
      <c r="D16" s="38"/>
    </row>
    <row r="17" spans="1:4" x14ac:dyDescent="0.25">
      <c r="A17" s="37"/>
      <c r="B17" s="36"/>
      <c r="C17" s="37"/>
      <c r="D17" s="38"/>
    </row>
    <row r="18" spans="1:4" x14ac:dyDescent="0.25">
      <c r="A18" s="37"/>
      <c r="B18" s="35"/>
      <c r="C18" s="37"/>
      <c r="D18" s="38"/>
    </row>
    <row r="19" spans="1:4" x14ac:dyDescent="0.25">
      <c r="A19" s="37"/>
      <c r="B19" s="36"/>
      <c r="C19" s="37"/>
      <c r="D19" s="38"/>
    </row>
    <row r="20" spans="1:4" x14ac:dyDescent="0.25">
      <c r="A20" s="37"/>
      <c r="B20" s="35"/>
      <c r="C20" s="38"/>
      <c r="D20" s="38"/>
    </row>
    <row r="21" spans="1:4" x14ac:dyDescent="0.25">
      <c r="A21" s="37"/>
      <c r="B21" s="36"/>
      <c r="C21" s="38"/>
      <c r="D21" s="38"/>
    </row>
    <row r="22" spans="1:4" x14ac:dyDescent="0.25">
      <c r="A22" s="37"/>
      <c r="B22" s="35"/>
      <c r="C22" s="37"/>
      <c r="D22" s="38"/>
    </row>
    <row r="23" spans="1:4" x14ac:dyDescent="0.25">
      <c r="A23" s="37"/>
      <c r="B23" s="35"/>
      <c r="C23" s="37"/>
      <c r="D23" s="37"/>
    </row>
    <row r="24" spans="1:4" x14ac:dyDescent="0.25">
      <c r="A24" s="37"/>
      <c r="B24" s="36"/>
      <c r="C24" s="38"/>
      <c r="D24" s="38"/>
    </row>
    <row r="25" spans="1:4" x14ac:dyDescent="0.25">
      <c r="A25" s="37"/>
      <c r="B25" s="36"/>
      <c r="C25" s="38"/>
      <c r="D25" s="38"/>
    </row>
    <row r="26" spans="1:4" x14ac:dyDescent="0.25">
      <c r="A26" s="37"/>
      <c r="B26" s="35"/>
      <c r="C26" s="37"/>
      <c r="D26" s="37"/>
    </row>
    <row r="27" spans="1:4" x14ac:dyDescent="0.25">
      <c r="A27" s="37"/>
      <c r="B27" s="35"/>
      <c r="C27" s="37"/>
      <c r="D27" s="37"/>
    </row>
    <row r="28" spans="1:4" x14ac:dyDescent="0.25">
      <c r="A28" s="37"/>
      <c r="B28" s="36"/>
      <c r="C28" s="38"/>
      <c r="D28" s="38"/>
    </row>
    <row r="29" spans="1:4" x14ac:dyDescent="0.25">
      <c r="A29" s="37"/>
      <c r="B29" s="36"/>
      <c r="C29" s="37"/>
      <c r="D29" s="37"/>
    </row>
    <row r="30" spans="1:4" x14ac:dyDescent="0.25">
      <c r="A30" s="37"/>
      <c r="B30" s="35"/>
      <c r="C30" s="37"/>
      <c r="D30" s="37"/>
    </row>
    <row r="31" spans="1:4" x14ac:dyDescent="0.25">
      <c r="A31" s="37"/>
      <c r="B31" s="36"/>
      <c r="C31" s="38"/>
      <c r="D31" s="38"/>
    </row>
    <row r="32" spans="1:4" x14ac:dyDescent="0.25">
      <c r="A32" s="37"/>
      <c r="B32" s="36"/>
      <c r="C32" s="37"/>
      <c r="D32" s="37"/>
    </row>
    <row r="33" spans="1:4" x14ac:dyDescent="0.25">
      <c r="A33" s="37"/>
      <c r="B33" s="35"/>
      <c r="C33" s="37"/>
      <c r="D33" s="37"/>
    </row>
    <row r="34" spans="1:4" x14ac:dyDescent="0.25">
      <c r="A34" s="41"/>
      <c r="B34" s="41"/>
      <c r="C34" s="41"/>
      <c r="D34" s="41"/>
    </row>
    <row r="35" spans="1:4" x14ac:dyDescent="0.25">
      <c r="A35" s="41"/>
      <c r="B35" s="41"/>
      <c r="C35" s="41"/>
      <c r="D35" s="41"/>
    </row>
    <row r="36" spans="1:4" x14ac:dyDescent="0.25">
      <c r="A36" s="41"/>
      <c r="B36" s="41"/>
      <c r="C36" s="41"/>
      <c r="D36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D28" sqref="D28"/>
    </sheetView>
  </sheetViews>
  <sheetFormatPr defaultRowHeight="15" x14ac:dyDescent="0.25"/>
  <cols>
    <col min="1" max="1" width="4.28515625" customWidth="1"/>
    <col min="2" max="2" width="47.28515625" customWidth="1"/>
    <col min="3" max="3" width="11.28515625" customWidth="1"/>
    <col min="4" max="4" width="13.7109375" customWidth="1"/>
  </cols>
  <sheetData>
    <row r="1" spans="1:8" ht="21" x14ac:dyDescent="0.35">
      <c r="A1" s="1"/>
      <c r="B1" s="58" t="s">
        <v>66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 t="s">
        <v>51</v>
      </c>
    </row>
    <row r="3" spans="1:8" ht="15.95" customHeight="1" x14ac:dyDescent="0.25">
      <c r="A3" s="1"/>
      <c r="B3" s="56" t="s">
        <v>45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5">
        <v>1</v>
      </c>
      <c r="B6" s="35" t="s">
        <v>63</v>
      </c>
      <c r="C6" s="35">
        <f>1185+2370+3160</f>
        <v>6715</v>
      </c>
      <c r="D6" s="35"/>
    </row>
    <row r="7" spans="1:8" s="1" customFormat="1" x14ac:dyDescent="0.25">
      <c r="A7" s="35">
        <v>2</v>
      </c>
      <c r="B7" s="35" t="s">
        <v>73</v>
      </c>
      <c r="C7" s="35">
        <v>1777.5</v>
      </c>
      <c r="D7" s="36"/>
    </row>
    <row r="8" spans="1:8" s="1" customFormat="1" x14ac:dyDescent="0.25">
      <c r="A8" s="35"/>
      <c r="B8" s="36" t="s">
        <v>64</v>
      </c>
      <c r="C8" s="36">
        <f>SUM(C6:C7)</f>
        <v>8492.5</v>
      </c>
      <c r="D8" s="35">
        <f>C8</f>
        <v>8492.5</v>
      </c>
    </row>
    <row r="9" spans="1:8" s="4" customFormat="1" x14ac:dyDescent="0.25">
      <c r="A9" s="35"/>
      <c r="B9" s="36" t="s">
        <v>6</v>
      </c>
      <c r="C9" s="35"/>
      <c r="D9" s="36"/>
    </row>
    <row r="10" spans="1:8" s="4" customFormat="1" x14ac:dyDescent="0.25">
      <c r="A10" s="35">
        <v>1</v>
      </c>
      <c r="B10" s="35" t="s">
        <v>79</v>
      </c>
      <c r="C10" s="36">
        <f>1185+2370</f>
        <v>3555</v>
      </c>
      <c r="D10" s="3">
        <f>C10+D8</f>
        <v>12047.5</v>
      </c>
    </row>
    <row r="11" spans="1:8" s="1" customFormat="1" x14ac:dyDescent="0.25">
      <c r="A11" s="35"/>
      <c r="B11" s="36" t="s">
        <v>3</v>
      </c>
      <c r="C11" s="36"/>
      <c r="D11" s="36"/>
    </row>
    <row r="12" spans="1:8" s="1" customFormat="1" x14ac:dyDescent="0.25">
      <c r="A12" s="35">
        <v>1</v>
      </c>
      <c r="B12" s="35" t="s">
        <v>81</v>
      </c>
      <c r="C12" s="35">
        <v>2962.5</v>
      </c>
      <c r="D12" s="36"/>
    </row>
    <row r="13" spans="1:8" s="1" customFormat="1" x14ac:dyDescent="0.25">
      <c r="A13" s="35">
        <v>2</v>
      </c>
      <c r="B13" s="35" t="s">
        <v>63</v>
      </c>
      <c r="C13" s="35">
        <f>2370+31600</f>
        <v>33970</v>
      </c>
      <c r="D13" s="36"/>
    </row>
    <row r="14" spans="1:8" s="4" customFormat="1" x14ac:dyDescent="0.25">
      <c r="A14" s="35">
        <v>3</v>
      </c>
      <c r="B14" s="35" t="s">
        <v>82</v>
      </c>
      <c r="C14" s="35">
        <v>1580</v>
      </c>
      <c r="D14" s="36"/>
    </row>
    <row r="15" spans="1:8" s="4" customFormat="1" x14ac:dyDescent="0.25">
      <c r="A15" s="35"/>
      <c r="B15" s="36" t="s">
        <v>83</v>
      </c>
      <c r="C15" s="36">
        <f>SUM(C12:C14)</f>
        <v>38512.5</v>
      </c>
      <c r="D15" s="36">
        <f>C15+D10</f>
        <v>50560</v>
      </c>
    </row>
    <row r="16" spans="1:8" s="1" customFormat="1" x14ac:dyDescent="0.25">
      <c r="A16" s="35"/>
      <c r="B16" s="36" t="s">
        <v>9</v>
      </c>
      <c r="C16" s="35"/>
      <c r="D16" s="36"/>
    </row>
    <row r="17" spans="1:4" s="1" customFormat="1" ht="30" x14ac:dyDescent="0.25">
      <c r="A17" s="35">
        <v>1</v>
      </c>
      <c r="B17" s="35" t="s">
        <v>88</v>
      </c>
      <c r="C17" s="35">
        <v>176.3</v>
      </c>
      <c r="D17" s="36">
        <f>C17+D15</f>
        <v>50736.3</v>
      </c>
    </row>
    <row r="18" spans="1:4" s="1" customFormat="1" x14ac:dyDescent="0.25">
      <c r="A18" s="35"/>
      <c r="B18" s="36" t="s">
        <v>11</v>
      </c>
      <c r="C18" s="36"/>
      <c r="D18" s="36"/>
    </row>
    <row r="19" spans="1:4" s="1" customFormat="1" x14ac:dyDescent="0.25">
      <c r="A19" s="35">
        <v>1</v>
      </c>
      <c r="B19" s="35" t="s">
        <v>91</v>
      </c>
      <c r="C19" s="35">
        <v>2370</v>
      </c>
      <c r="D19" s="36"/>
    </row>
    <row r="20" spans="1:4" s="1" customFormat="1" x14ac:dyDescent="0.25">
      <c r="A20" s="35">
        <v>2</v>
      </c>
      <c r="B20" s="35" t="s">
        <v>92</v>
      </c>
      <c r="C20" s="35">
        <v>1725</v>
      </c>
      <c r="D20" s="36"/>
    </row>
    <row r="21" spans="1:4" s="1" customFormat="1" x14ac:dyDescent="0.25">
      <c r="A21" s="35"/>
      <c r="B21" s="36" t="s">
        <v>93</v>
      </c>
      <c r="C21" s="36">
        <f>SUM(C19:C20)</f>
        <v>4095</v>
      </c>
      <c r="D21" s="36">
        <f>C21+D17</f>
        <v>54831.3</v>
      </c>
    </row>
    <row r="22" spans="1:4" s="1" customFormat="1" x14ac:dyDescent="0.25">
      <c r="A22" s="35"/>
      <c r="B22" s="36" t="s">
        <v>14</v>
      </c>
      <c r="C22" s="36"/>
      <c r="D22" s="36"/>
    </row>
    <row r="23" spans="1:4" s="1" customFormat="1" x14ac:dyDescent="0.25">
      <c r="A23" s="35">
        <v>1</v>
      </c>
      <c r="B23" s="35" t="s">
        <v>101</v>
      </c>
      <c r="C23" s="35">
        <v>1777.5</v>
      </c>
      <c r="D23" s="36"/>
    </row>
    <row r="24" spans="1:4" s="1" customFormat="1" x14ac:dyDescent="0.25">
      <c r="A24" s="35">
        <v>2</v>
      </c>
      <c r="B24" s="35" t="s">
        <v>102</v>
      </c>
      <c r="C24" s="35">
        <v>2370</v>
      </c>
      <c r="D24" s="36"/>
    </row>
    <row r="25" spans="1:4" s="1" customFormat="1" x14ac:dyDescent="0.25">
      <c r="A25" s="35"/>
      <c r="B25" s="36" t="s">
        <v>103</v>
      </c>
      <c r="C25" s="36">
        <f>SUM(C23:C24)</f>
        <v>4147.5</v>
      </c>
      <c r="D25" s="36">
        <f>C25+D21</f>
        <v>58978.8</v>
      </c>
    </row>
    <row r="26" spans="1:4" s="1" customFormat="1" x14ac:dyDescent="0.25">
      <c r="A26" s="35"/>
      <c r="B26" s="36" t="s">
        <v>15</v>
      </c>
      <c r="C26" s="35"/>
      <c r="D26" s="36"/>
    </row>
    <row r="27" spans="1:4" s="1" customFormat="1" x14ac:dyDescent="0.25">
      <c r="A27" s="35">
        <v>1</v>
      </c>
      <c r="B27" s="35" t="s">
        <v>81</v>
      </c>
      <c r="C27" s="36">
        <f>1185+1975</f>
        <v>3160</v>
      </c>
      <c r="D27" s="36">
        <f>C27+D25</f>
        <v>62138.8</v>
      </c>
    </row>
    <row r="28" spans="1:4" s="1" customFormat="1" x14ac:dyDescent="0.25">
      <c r="A28" s="35"/>
      <c r="B28" s="36"/>
      <c r="C28" s="36"/>
      <c r="D28" s="36"/>
    </row>
    <row r="29" spans="1:4" s="1" customFormat="1" x14ac:dyDescent="0.25">
      <c r="A29" s="35"/>
      <c r="B29" s="35"/>
      <c r="C29" s="35"/>
      <c r="D29" s="36"/>
    </row>
    <row r="30" spans="1:4" s="1" customFormat="1" x14ac:dyDescent="0.25">
      <c r="A30" s="35"/>
      <c r="B30" s="36"/>
      <c r="C30" s="36"/>
      <c r="D30" s="36"/>
    </row>
    <row r="31" spans="1:4" s="1" customFormat="1" x14ac:dyDescent="0.25">
      <c r="A31" s="35"/>
      <c r="B31" s="35"/>
      <c r="C31" s="36"/>
      <c r="D31" s="36"/>
    </row>
    <row r="32" spans="1:4" s="1" customFormat="1" x14ac:dyDescent="0.25">
      <c r="A32" s="35"/>
      <c r="B32" s="36"/>
      <c r="C32" s="36"/>
      <c r="D32" s="36"/>
    </row>
    <row r="33" spans="1:4" s="1" customFormat="1" x14ac:dyDescent="0.25">
      <c r="A33" s="35"/>
      <c r="B33" s="35"/>
      <c r="C33" s="36"/>
      <c r="D33" s="36"/>
    </row>
    <row r="34" spans="1:4" s="1" customFormat="1" x14ac:dyDescent="0.25">
      <c r="A34" s="35"/>
      <c r="B34" s="36"/>
      <c r="C34" s="36"/>
      <c r="D34" s="36"/>
    </row>
    <row r="35" spans="1:4" s="1" customFormat="1" x14ac:dyDescent="0.25">
      <c r="A35" s="35"/>
      <c r="B35" s="36"/>
      <c r="C35" s="36"/>
      <c r="D35" s="36"/>
    </row>
    <row r="36" spans="1:4" s="1" customFormat="1" x14ac:dyDescent="0.25">
      <c r="A36" s="35"/>
      <c r="B36" s="36"/>
      <c r="C36" s="36"/>
      <c r="D36" s="36"/>
    </row>
    <row r="37" spans="1:4" s="1" customFormat="1" x14ac:dyDescent="0.25">
      <c r="A37" s="35"/>
      <c r="B37" s="35"/>
      <c r="C37" s="35"/>
      <c r="D37" s="36"/>
    </row>
    <row r="38" spans="1:4" s="1" customFormat="1" x14ac:dyDescent="0.25">
      <c r="A38" s="35"/>
      <c r="B38" s="35"/>
      <c r="C38" s="35"/>
      <c r="D38" s="36"/>
    </row>
    <row r="39" spans="1:4" s="1" customFormat="1" x14ac:dyDescent="0.25">
      <c r="A39" s="35"/>
      <c r="B39" s="35"/>
      <c r="C39" s="35"/>
      <c r="D39" s="36"/>
    </row>
    <row r="40" spans="1:4" s="1" customFormat="1" x14ac:dyDescent="0.25">
      <c r="A40" s="35"/>
      <c r="B40" s="35"/>
      <c r="C40" s="35"/>
      <c r="D40" s="36"/>
    </row>
    <row r="41" spans="1:4" s="1" customFormat="1" x14ac:dyDescent="0.25">
      <c r="A41" s="35"/>
      <c r="B41" s="35"/>
      <c r="C41" s="35"/>
      <c r="D41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  <col min="4" max="4" width="10.7109375" customWidth="1"/>
  </cols>
  <sheetData>
    <row r="1" spans="1:4" ht="15.75" x14ac:dyDescent="0.25">
      <c r="A1" s="1"/>
      <c r="B1" s="58" t="s">
        <v>66</v>
      </c>
      <c r="C1" s="58"/>
      <c r="D1" s="58"/>
    </row>
    <row r="2" spans="1:4" ht="15.75" x14ac:dyDescent="0.25">
      <c r="A2" s="1"/>
      <c r="B2" s="2" t="s">
        <v>54</v>
      </c>
      <c r="C2" s="1"/>
      <c r="D2" s="1"/>
    </row>
    <row r="3" spans="1:4" x14ac:dyDescent="0.25">
      <c r="A3" s="1"/>
      <c r="B3" s="56" t="s">
        <v>29</v>
      </c>
      <c r="C3" s="56"/>
      <c r="D3" s="56"/>
    </row>
    <row r="4" spans="1:4" ht="26.25" x14ac:dyDescent="0.25">
      <c r="A4" s="7"/>
      <c r="B4" s="31" t="s">
        <v>0</v>
      </c>
      <c r="C4" s="7" t="s">
        <v>1</v>
      </c>
      <c r="D4" s="8" t="s">
        <v>25</v>
      </c>
    </row>
    <row r="5" spans="1:4" x14ac:dyDescent="0.25">
      <c r="A5" s="7"/>
      <c r="B5" s="3" t="s">
        <v>7</v>
      </c>
      <c r="C5" s="7"/>
      <c r="D5" s="7"/>
    </row>
    <row r="6" spans="1:4" ht="30" x14ac:dyDescent="0.25">
      <c r="A6" s="35">
        <v>1</v>
      </c>
      <c r="B6" s="35" t="s">
        <v>105</v>
      </c>
      <c r="C6" s="35">
        <v>2590</v>
      </c>
      <c r="D6" s="36">
        <f>C6</f>
        <v>2590</v>
      </c>
    </row>
    <row r="7" spans="1:4" x14ac:dyDescent="0.25">
      <c r="A7" s="35"/>
      <c r="B7" s="36" t="s">
        <v>9</v>
      </c>
      <c r="C7" s="35"/>
      <c r="D7" s="36"/>
    </row>
    <row r="8" spans="1:4" x14ac:dyDescent="0.25">
      <c r="A8" s="35">
        <v>1</v>
      </c>
      <c r="B8" s="35" t="s">
        <v>89</v>
      </c>
      <c r="C8" s="35">
        <v>790</v>
      </c>
      <c r="D8" s="36">
        <f>C8+D6</f>
        <v>3380</v>
      </c>
    </row>
    <row r="9" spans="1:4" x14ac:dyDescent="0.25">
      <c r="A9" s="35"/>
      <c r="B9" s="36" t="s">
        <v>14</v>
      </c>
      <c r="C9" s="35"/>
      <c r="D9" s="35"/>
    </row>
    <row r="10" spans="1:4" x14ac:dyDescent="0.25">
      <c r="A10" s="35">
        <v>1</v>
      </c>
      <c r="B10" s="35" t="s">
        <v>104</v>
      </c>
      <c r="C10" s="35">
        <v>2203</v>
      </c>
      <c r="D10" s="36">
        <f>C10+D8</f>
        <v>5583</v>
      </c>
    </row>
    <row r="11" spans="1:4" x14ac:dyDescent="0.25">
      <c r="A11" s="35"/>
      <c r="B11" s="36"/>
      <c r="C11" s="36"/>
      <c r="D11" s="36"/>
    </row>
    <row r="12" spans="1:4" x14ac:dyDescent="0.25">
      <c r="A12" s="35"/>
      <c r="B12" s="35"/>
      <c r="C12" s="35"/>
      <c r="D12" s="36"/>
    </row>
    <row r="13" spans="1:4" x14ac:dyDescent="0.25">
      <c r="A13" s="35"/>
      <c r="B13" s="36"/>
      <c r="C13" s="36"/>
      <c r="D13" s="36"/>
    </row>
    <row r="14" spans="1:4" x14ac:dyDescent="0.25">
      <c r="A14" s="35"/>
      <c r="B14" s="35"/>
      <c r="C14" s="35"/>
      <c r="D14" s="36"/>
    </row>
    <row r="15" spans="1:4" x14ac:dyDescent="0.25">
      <c r="A15" s="35"/>
      <c r="B15" s="35"/>
      <c r="C15" s="35"/>
      <c r="D15" s="35"/>
    </row>
    <row r="16" spans="1:4" x14ac:dyDescent="0.25">
      <c r="A16" s="35"/>
      <c r="B16" s="36"/>
      <c r="C16" s="36"/>
      <c r="D16" s="36"/>
    </row>
    <row r="17" spans="1:4" x14ac:dyDescent="0.25">
      <c r="A17" s="35"/>
      <c r="B17" s="36"/>
      <c r="C17" s="36"/>
      <c r="D17" s="36"/>
    </row>
    <row r="18" spans="1:4" x14ac:dyDescent="0.25">
      <c r="A18" s="35"/>
      <c r="B18" s="35"/>
      <c r="C18" s="35"/>
      <c r="D18" s="36"/>
    </row>
    <row r="19" spans="1:4" x14ac:dyDescent="0.25">
      <c r="A19" s="35"/>
      <c r="B19" s="35"/>
      <c r="C19" s="35"/>
      <c r="D19" s="36"/>
    </row>
    <row r="20" spans="1:4" x14ac:dyDescent="0.25">
      <c r="A20" s="35"/>
      <c r="B20" s="36"/>
      <c r="C20" s="36"/>
      <c r="D20" s="36"/>
    </row>
    <row r="21" spans="1:4" x14ac:dyDescent="0.25">
      <c r="A21" s="35"/>
      <c r="B21" s="36"/>
      <c r="C21" s="36"/>
      <c r="D21" s="36"/>
    </row>
    <row r="22" spans="1:4" x14ac:dyDescent="0.25">
      <c r="A22" s="35"/>
      <c r="B22" s="35"/>
      <c r="C22" s="35"/>
      <c r="D22" s="36"/>
    </row>
    <row r="23" spans="1:4" x14ac:dyDescent="0.25">
      <c r="A23" s="35"/>
      <c r="B23" s="35"/>
      <c r="C23" s="35"/>
      <c r="D23" s="36"/>
    </row>
    <row r="24" spans="1:4" x14ac:dyDescent="0.25">
      <c r="A24" s="35"/>
      <c r="B24" s="36"/>
      <c r="C24" s="35"/>
      <c r="D24" s="36"/>
    </row>
    <row r="25" spans="1:4" x14ac:dyDescent="0.25">
      <c r="A25" s="35"/>
      <c r="B25" s="35"/>
      <c r="C25" s="35"/>
      <c r="D25" s="36"/>
    </row>
    <row r="26" spans="1:4" x14ac:dyDescent="0.25">
      <c r="A26" s="35"/>
      <c r="B26" s="36"/>
      <c r="C26" s="35"/>
      <c r="D26" s="36"/>
    </row>
    <row r="27" spans="1:4" x14ac:dyDescent="0.25">
      <c r="A27" s="35"/>
      <c r="B27" s="35"/>
      <c r="C27" s="35"/>
      <c r="D27" s="36"/>
    </row>
    <row r="28" spans="1:4" x14ac:dyDescent="0.25">
      <c r="A28" s="35"/>
      <c r="B28" s="36"/>
      <c r="C28" s="35"/>
      <c r="D28" s="36"/>
    </row>
    <row r="29" spans="1:4" x14ac:dyDescent="0.25">
      <c r="A29" s="35"/>
      <c r="B29" s="35"/>
      <c r="C29" s="35"/>
      <c r="D29" s="36"/>
    </row>
    <row r="30" spans="1:4" x14ac:dyDescent="0.25">
      <c r="A30" s="35"/>
      <c r="B30" s="35"/>
      <c r="C30" s="35"/>
      <c r="D30" s="36"/>
    </row>
    <row r="31" spans="1:4" x14ac:dyDescent="0.25">
      <c r="A31" s="35"/>
      <c r="B31" s="35"/>
      <c r="C31" s="35"/>
      <c r="D31" s="36"/>
    </row>
    <row r="32" spans="1:4" x14ac:dyDescent="0.25">
      <c r="A32" s="35"/>
      <c r="B32" s="36"/>
      <c r="C32" s="35"/>
      <c r="D32" s="38"/>
    </row>
    <row r="33" spans="1:4" x14ac:dyDescent="0.25">
      <c r="A33" s="37"/>
      <c r="B33" s="35"/>
      <c r="C33" s="35"/>
      <c r="D33" s="36"/>
    </row>
    <row r="34" spans="1:4" x14ac:dyDescent="0.25">
      <c r="A34" s="37"/>
      <c r="B34" s="35"/>
      <c r="C34" s="35"/>
      <c r="D34" s="38"/>
    </row>
    <row r="35" spans="1:4" x14ac:dyDescent="0.25">
      <c r="A35" s="37"/>
      <c r="B35" s="35"/>
      <c r="C35" s="35"/>
      <c r="D35" s="38"/>
    </row>
    <row r="36" spans="1:4" x14ac:dyDescent="0.25">
      <c r="A36" s="37"/>
      <c r="B36" s="35"/>
      <c r="C36" s="37"/>
      <c r="D36" s="38"/>
    </row>
    <row r="37" spans="1:4" x14ac:dyDescent="0.25">
      <c r="A37" s="37"/>
      <c r="B37" s="36"/>
      <c r="C37" s="35"/>
      <c r="D37" s="37"/>
    </row>
    <row r="38" spans="1:4" x14ac:dyDescent="0.25">
      <c r="A38" s="37"/>
      <c r="B38" s="35"/>
      <c r="C38" s="37"/>
      <c r="D38" s="38"/>
    </row>
    <row r="39" spans="1:4" x14ac:dyDescent="0.25">
      <c r="A39" s="37"/>
      <c r="B39" s="35"/>
      <c r="C39" s="35"/>
      <c r="D39" s="37"/>
    </row>
    <row r="40" spans="1:4" x14ac:dyDescent="0.25">
      <c r="A40" s="13"/>
      <c r="B40" s="11"/>
      <c r="C40" s="11"/>
      <c r="D40" s="12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3"/>
      <c r="C43" s="12"/>
      <c r="D43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A5" sqref="A5:D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8" t="s">
        <v>66</v>
      </c>
      <c r="C1" s="58"/>
      <c r="D1" s="58"/>
      <c r="E1" s="6"/>
      <c r="F1" s="6"/>
      <c r="G1" s="6"/>
      <c r="H1" s="6"/>
    </row>
    <row r="2" spans="1:8" ht="21.6" customHeight="1" x14ac:dyDescent="0.25">
      <c r="A2" s="1"/>
      <c r="B2" s="59" t="s">
        <v>31</v>
      </c>
      <c r="C2" s="59"/>
      <c r="D2" s="59"/>
      <c r="E2" s="1"/>
      <c r="F2" s="1"/>
      <c r="G2" s="1"/>
      <c r="H2" s="1"/>
    </row>
    <row r="3" spans="1:8" ht="17.25" customHeight="1" x14ac:dyDescent="0.25">
      <c r="A3" s="1"/>
      <c r="B3" s="58" t="s">
        <v>46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ht="15.75" x14ac:dyDescent="0.25">
      <c r="A5" s="43"/>
      <c r="B5" s="44" t="s">
        <v>11</v>
      </c>
      <c r="C5" s="43"/>
      <c r="D5" s="9"/>
      <c r="E5" s="1"/>
      <c r="F5" s="1"/>
      <c r="G5" s="1"/>
      <c r="H5" s="1"/>
    </row>
    <row r="6" spans="1:8" x14ac:dyDescent="0.25">
      <c r="A6" s="35">
        <v>1</v>
      </c>
      <c r="B6" s="35" t="s">
        <v>94</v>
      </c>
      <c r="C6" s="45">
        <v>68758.080000000002</v>
      </c>
      <c r="D6" s="3">
        <f>C6</f>
        <v>68758.080000000002</v>
      </c>
    </row>
    <row r="7" spans="1:8" x14ac:dyDescent="0.25">
      <c r="A7" s="35"/>
      <c r="B7" s="36" t="s">
        <v>15</v>
      </c>
      <c r="C7" s="45"/>
      <c r="D7" s="3"/>
    </row>
    <row r="8" spans="1:8" x14ac:dyDescent="0.25">
      <c r="A8" s="37">
        <v>1</v>
      </c>
      <c r="B8" s="35" t="s">
        <v>113</v>
      </c>
      <c r="C8" s="55">
        <v>10520</v>
      </c>
      <c r="D8" s="12">
        <f>C8+D6</f>
        <v>79278.080000000002</v>
      </c>
    </row>
    <row r="9" spans="1:8" x14ac:dyDescent="0.25">
      <c r="A9" s="37"/>
      <c r="B9" s="35"/>
      <c r="C9" s="45"/>
      <c r="D9" s="34"/>
    </row>
    <row r="10" spans="1:8" x14ac:dyDescent="0.25">
      <c r="A10" s="46"/>
      <c r="B10" s="53"/>
      <c r="C10" s="38"/>
      <c r="D10" s="12"/>
    </row>
    <row r="11" spans="1:8" x14ac:dyDescent="0.25">
      <c r="A11" s="47"/>
      <c r="B11" s="48"/>
      <c r="C11" s="49"/>
      <c r="D11" s="14"/>
    </row>
    <row r="12" spans="1:8" x14ac:dyDescent="0.25">
      <c r="A12" s="13"/>
      <c r="B12" s="11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3"/>
      <c r="C14" s="13"/>
      <c r="D14" s="13"/>
    </row>
    <row r="15" spans="1:8" x14ac:dyDescent="0.25">
      <c r="A15" s="13"/>
      <c r="B15" s="12"/>
      <c r="C15" s="12"/>
      <c r="D15" s="12"/>
    </row>
    <row r="16" spans="1:8" x14ac:dyDescent="0.25">
      <c r="A16" s="13"/>
      <c r="B16" s="12"/>
      <c r="C16" s="13"/>
      <c r="D16" s="13"/>
    </row>
    <row r="17" spans="1:4" x14ac:dyDescent="0.25">
      <c r="A17" s="13"/>
      <c r="B17" s="25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B2" sqref="B2:D2"/>
    </sheetView>
  </sheetViews>
  <sheetFormatPr defaultRowHeight="15" x14ac:dyDescent="0.25"/>
  <cols>
    <col min="1" max="1" width="6.140625" customWidth="1"/>
    <col min="2" max="2" width="54.7109375" customWidth="1"/>
  </cols>
  <sheetData>
    <row r="1" spans="1:4" ht="15.75" x14ac:dyDescent="0.25">
      <c r="A1" s="1"/>
      <c r="B1" s="58" t="s">
        <v>74</v>
      </c>
      <c r="C1" s="58"/>
      <c r="D1" s="58"/>
    </row>
    <row r="2" spans="1:4" ht="15.75" x14ac:dyDescent="0.25">
      <c r="A2" s="1"/>
      <c r="B2" s="59" t="s">
        <v>31</v>
      </c>
      <c r="C2" s="59"/>
      <c r="D2" s="59"/>
    </row>
    <row r="3" spans="1:4" ht="15.75" x14ac:dyDescent="0.25">
      <c r="A3" s="1"/>
      <c r="B3" s="58" t="s">
        <v>5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7"/>
      <c r="B5" s="9"/>
      <c r="C5" s="9"/>
      <c r="D5" s="7"/>
    </row>
    <row r="6" spans="1:4" x14ac:dyDescent="0.25">
      <c r="A6" s="11"/>
      <c r="B6" s="11"/>
      <c r="C6" s="11"/>
      <c r="D6" s="11"/>
    </row>
    <row r="7" spans="1:4" x14ac:dyDescent="0.25">
      <c r="A7" s="12"/>
      <c r="B7" s="12"/>
      <c r="C7" s="11"/>
      <c r="D7" s="12"/>
    </row>
    <row r="8" spans="1:4" x14ac:dyDescent="0.25">
      <c r="A8" s="13"/>
      <c r="B8" s="3"/>
      <c r="C8" s="13"/>
      <c r="D8" s="13"/>
    </row>
    <row r="9" spans="1:4" x14ac:dyDescent="0.25">
      <c r="A9" s="13"/>
      <c r="B9" s="11"/>
      <c r="C9" s="13"/>
      <c r="D9" s="13"/>
    </row>
    <row r="10" spans="1:4" x14ac:dyDescent="0.25">
      <c r="A10" s="13"/>
      <c r="B10" s="11"/>
      <c r="C10" s="13"/>
      <c r="D10" s="12"/>
    </row>
    <row r="11" spans="1:4" x14ac:dyDescent="0.25">
      <c r="A11" s="13"/>
      <c r="B11" s="11"/>
      <c r="C11" s="13"/>
      <c r="D11" s="12"/>
    </row>
    <row r="12" spans="1:4" x14ac:dyDescent="0.25">
      <c r="A12" s="12"/>
      <c r="B12" s="3"/>
      <c r="C12" s="12"/>
      <c r="D12" s="12"/>
    </row>
    <row r="13" spans="1:4" x14ac:dyDescent="0.25">
      <c r="A13" s="12"/>
      <c r="B13" s="3"/>
      <c r="C13" s="12"/>
      <c r="D13" s="12"/>
    </row>
    <row r="14" spans="1:4" x14ac:dyDescent="0.25">
      <c r="A14" s="13"/>
      <c r="B14" s="11"/>
      <c r="C14" s="13"/>
      <c r="D14" s="13"/>
    </row>
    <row r="15" spans="1:4" x14ac:dyDescent="0.25">
      <c r="A15" s="13"/>
      <c r="B15" s="3"/>
      <c r="C15" s="12"/>
      <c r="D15" s="12"/>
    </row>
    <row r="16" spans="1:4" x14ac:dyDescent="0.25">
      <c r="A16" s="13"/>
      <c r="B16" s="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B17" sqref="B17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58" t="s">
        <v>74</v>
      </c>
      <c r="C1" s="58"/>
      <c r="D1" s="58"/>
      <c r="E1" s="6"/>
      <c r="F1" s="6"/>
      <c r="G1" s="6"/>
      <c r="H1" s="6"/>
    </row>
    <row r="2" spans="1:8" ht="15.75" x14ac:dyDescent="0.25">
      <c r="A2" s="1"/>
      <c r="B2" s="59" t="s">
        <v>31</v>
      </c>
      <c r="C2" s="59"/>
      <c r="D2" s="59"/>
      <c r="E2" s="1"/>
      <c r="F2" s="1"/>
      <c r="G2" s="1"/>
      <c r="H2" s="1"/>
    </row>
    <row r="3" spans="1:8" ht="15.75" x14ac:dyDescent="0.25">
      <c r="A3" s="1"/>
      <c r="B3" s="58" t="s">
        <v>47</v>
      </c>
      <c r="C3" s="58"/>
      <c r="D3" s="58"/>
      <c r="E3" s="1"/>
      <c r="F3" s="1"/>
      <c r="G3" s="1"/>
      <c r="H3" s="1"/>
    </row>
    <row r="4" spans="1:8" x14ac:dyDescent="0.25">
      <c r="A4" s="7"/>
      <c r="B4" s="31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35"/>
      <c r="B5" s="36" t="s">
        <v>13</v>
      </c>
      <c r="C5" s="35"/>
      <c r="D5" s="35"/>
      <c r="E5" s="1"/>
      <c r="F5" s="1"/>
      <c r="G5" s="1"/>
      <c r="H5" s="1"/>
    </row>
    <row r="6" spans="1:8" s="1" customFormat="1" x14ac:dyDescent="0.25">
      <c r="A6" s="35">
        <v>1</v>
      </c>
      <c r="B6" s="35" t="s">
        <v>99</v>
      </c>
      <c r="C6" s="36">
        <v>15474.5</v>
      </c>
      <c r="D6" s="36">
        <f>C6</f>
        <v>15474.5</v>
      </c>
    </row>
    <row r="7" spans="1:8" s="5" customFormat="1" x14ac:dyDescent="0.25">
      <c r="A7" s="38"/>
      <c r="B7" s="38" t="s">
        <v>14</v>
      </c>
      <c r="C7" s="38"/>
      <c r="D7" s="38"/>
    </row>
    <row r="8" spans="1:8" ht="30" x14ac:dyDescent="0.25">
      <c r="A8" s="37">
        <v>1</v>
      </c>
      <c r="B8" s="35" t="s">
        <v>106</v>
      </c>
      <c r="C8" s="38">
        <v>7794.9</v>
      </c>
      <c r="D8" s="38">
        <f>C8+D6</f>
        <v>23269.4</v>
      </c>
    </row>
    <row r="9" spans="1:8" x14ac:dyDescent="0.25">
      <c r="A9" s="37"/>
      <c r="B9" s="36"/>
      <c r="C9" s="37"/>
      <c r="D9" s="37"/>
    </row>
    <row r="10" spans="1:8" s="5" customFormat="1" x14ac:dyDescent="0.25">
      <c r="A10" s="37"/>
      <c r="B10" s="35"/>
      <c r="C10" s="38"/>
      <c r="D10" s="38"/>
    </row>
    <row r="11" spans="1:8" x14ac:dyDescent="0.25">
      <c r="A11" s="37"/>
      <c r="B11" s="37"/>
      <c r="C11" s="37"/>
      <c r="D11" s="38"/>
    </row>
    <row r="12" spans="1:8" x14ac:dyDescent="0.25">
      <c r="A12" s="37"/>
      <c r="B12" s="35"/>
      <c r="C12" s="37"/>
      <c r="D12" s="38"/>
    </row>
    <row r="13" spans="1:8" x14ac:dyDescent="0.25">
      <c r="A13" s="37"/>
      <c r="B13" s="35"/>
      <c r="C13" s="37"/>
      <c r="D13" s="38"/>
    </row>
    <row r="14" spans="1:8" x14ac:dyDescent="0.25">
      <c r="A14" s="37"/>
      <c r="B14" s="35"/>
      <c r="C14" s="37"/>
      <c r="D14" s="37"/>
    </row>
    <row r="15" spans="1:8" x14ac:dyDescent="0.25">
      <c r="A15" s="37"/>
      <c r="B15" s="36"/>
      <c r="C15" s="38"/>
      <c r="D15" s="38"/>
    </row>
    <row r="16" spans="1:8" x14ac:dyDescent="0.25">
      <c r="A16" s="37"/>
      <c r="B16" s="36"/>
      <c r="C16" s="37"/>
      <c r="D16" s="37"/>
    </row>
    <row r="17" spans="1:4" x14ac:dyDescent="0.25">
      <c r="A17" s="37"/>
      <c r="B17" s="35"/>
      <c r="C17" s="37"/>
      <c r="D17" s="37"/>
    </row>
    <row r="18" spans="1:4" x14ac:dyDescent="0.25">
      <c r="A18" s="37"/>
      <c r="B18" s="36"/>
      <c r="C18" s="38"/>
      <c r="D18" s="38"/>
    </row>
    <row r="19" spans="1:4" x14ac:dyDescent="0.25">
      <c r="A19" s="37"/>
      <c r="B19" s="36"/>
      <c r="C19" s="38"/>
      <c r="D19" s="38"/>
    </row>
    <row r="20" spans="1:4" x14ac:dyDescent="0.25">
      <c r="A20" s="37"/>
      <c r="B20" s="35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36"/>
      <c r="C22" s="38"/>
      <c r="D22" s="38"/>
    </row>
    <row r="23" spans="1:4" x14ac:dyDescent="0.25">
      <c r="A23" s="37"/>
      <c r="B23" s="36"/>
      <c r="C23" s="37"/>
      <c r="D23" s="37"/>
    </row>
    <row r="24" spans="1:4" x14ac:dyDescent="0.25">
      <c r="A24" s="37"/>
      <c r="B24" s="35"/>
      <c r="C24" s="37"/>
      <c r="D24" s="37"/>
    </row>
    <row r="25" spans="1:4" x14ac:dyDescent="0.25">
      <c r="A25" s="37"/>
      <c r="B25" s="36"/>
      <c r="C25" s="38"/>
      <c r="D25" s="38"/>
    </row>
    <row r="26" spans="1:4" x14ac:dyDescent="0.25">
      <c r="A26" s="37"/>
      <c r="B26" s="36"/>
      <c r="C26" s="37"/>
      <c r="D26" s="37"/>
    </row>
    <row r="27" spans="1:4" x14ac:dyDescent="0.25">
      <c r="A27" s="13"/>
      <c r="B27" s="11"/>
      <c r="C27" s="13"/>
      <c r="D27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A286-3D07-4FC2-A94B-BF4E392C5929}">
  <dimension ref="A1:H27"/>
  <sheetViews>
    <sheetView tabSelected="1" workbookViewId="0">
      <selection activeCell="B12" sqref="B12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58" t="s">
        <v>74</v>
      </c>
      <c r="C1" s="58"/>
      <c r="D1" s="58"/>
      <c r="E1" s="6"/>
      <c r="F1" s="6"/>
      <c r="G1" s="6"/>
      <c r="H1" s="6"/>
    </row>
    <row r="2" spans="1:8" ht="15.75" x14ac:dyDescent="0.25">
      <c r="A2" s="1"/>
      <c r="B2" s="59" t="s">
        <v>31</v>
      </c>
      <c r="C2" s="59"/>
      <c r="D2" s="59"/>
      <c r="E2" s="1"/>
      <c r="F2" s="1"/>
      <c r="G2" s="1"/>
      <c r="H2" s="1"/>
    </row>
    <row r="3" spans="1:8" ht="15.75" x14ac:dyDescent="0.25">
      <c r="A3" s="1"/>
      <c r="B3" s="58"/>
      <c r="C3" s="58"/>
      <c r="D3" s="58"/>
      <c r="E3" s="1"/>
      <c r="F3" s="1"/>
      <c r="G3" s="1"/>
      <c r="H3" s="1"/>
    </row>
    <row r="4" spans="1:8" x14ac:dyDescent="0.25">
      <c r="A4" s="7"/>
      <c r="B4" s="31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35"/>
      <c r="B5" s="36" t="s">
        <v>13</v>
      </c>
      <c r="C5" s="35"/>
      <c r="D5" s="35"/>
      <c r="E5" s="1"/>
      <c r="F5" s="1"/>
      <c r="G5" s="1"/>
      <c r="H5" s="1"/>
    </row>
    <row r="6" spans="1:8" s="1" customFormat="1" x14ac:dyDescent="0.25">
      <c r="A6" s="35">
        <v>1</v>
      </c>
      <c r="B6" s="35" t="s">
        <v>99</v>
      </c>
      <c r="C6" s="36">
        <v>15474.5</v>
      </c>
      <c r="D6" s="36"/>
    </row>
    <row r="7" spans="1:8" s="5" customFormat="1" x14ac:dyDescent="0.25">
      <c r="A7" s="38"/>
      <c r="B7" s="38" t="s">
        <v>14</v>
      </c>
      <c r="C7" s="38"/>
      <c r="D7" s="38"/>
    </row>
    <row r="8" spans="1:8" ht="30" x14ac:dyDescent="0.25">
      <c r="A8" s="37">
        <v>1</v>
      </c>
      <c r="B8" s="35" t="s">
        <v>106</v>
      </c>
      <c r="C8" s="38">
        <v>7794.9</v>
      </c>
      <c r="D8" s="38"/>
    </row>
    <row r="9" spans="1:8" ht="15.75" x14ac:dyDescent="0.25">
      <c r="A9" s="43"/>
      <c r="B9" s="44" t="s">
        <v>11</v>
      </c>
      <c r="C9" s="43"/>
      <c r="D9" s="9"/>
    </row>
    <row r="10" spans="1:8" s="5" customFormat="1" x14ac:dyDescent="0.25">
      <c r="A10" s="35">
        <v>1</v>
      </c>
      <c r="B10" s="35" t="s">
        <v>94</v>
      </c>
      <c r="C10" s="45">
        <v>68758.080000000002</v>
      </c>
      <c r="D10" s="3"/>
    </row>
    <row r="11" spans="1:8" x14ac:dyDescent="0.25">
      <c r="A11" s="35"/>
      <c r="B11" s="36" t="s">
        <v>15</v>
      </c>
      <c r="C11" s="45"/>
      <c r="D11" s="3"/>
    </row>
    <row r="12" spans="1:8" x14ac:dyDescent="0.25">
      <c r="A12" s="37">
        <v>1</v>
      </c>
      <c r="B12" s="35" t="s">
        <v>113</v>
      </c>
      <c r="C12" s="55">
        <v>10520</v>
      </c>
      <c r="D12" s="12"/>
    </row>
    <row r="13" spans="1:8" x14ac:dyDescent="0.25">
      <c r="A13" s="37"/>
      <c r="B13" s="35"/>
      <c r="C13" s="37"/>
      <c r="D13" s="38"/>
    </row>
    <row r="14" spans="1:8" x14ac:dyDescent="0.25">
      <c r="A14" s="37"/>
      <c r="B14" s="35"/>
      <c r="C14" s="37"/>
      <c r="D14" s="37"/>
    </row>
    <row r="15" spans="1:8" x14ac:dyDescent="0.25">
      <c r="A15" s="37"/>
      <c r="B15" s="36"/>
      <c r="C15" s="38"/>
      <c r="D15" s="38"/>
    </row>
    <row r="16" spans="1:8" x14ac:dyDescent="0.25">
      <c r="A16" s="37"/>
      <c r="B16" s="36"/>
      <c r="C16" s="37"/>
      <c r="D16" s="37"/>
    </row>
    <row r="17" spans="1:4" x14ac:dyDescent="0.25">
      <c r="A17" s="37"/>
      <c r="B17" s="35"/>
      <c r="C17" s="37"/>
      <c r="D17" s="37"/>
    </row>
    <row r="18" spans="1:4" x14ac:dyDescent="0.25">
      <c r="A18" s="37"/>
      <c r="B18" s="36"/>
      <c r="C18" s="38"/>
      <c r="D18" s="38"/>
    </row>
    <row r="19" spans="1:4" x14ac:dyDescent="0.25">
      <c r="A19" s="37"/>
      <c r="B19" s="36"/>
      <c r="C19" s="38"/>
      <c r="D19" s="38"/>
    </row>
    <row r="20" spans="1:4" x14ac:dyDescent="0.25">
      <c r="A20" s="37"/>
      <c r="B20" s="35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36"/>
      <c r="C22" s="38"/>
      <c r="D22" s="38"/>
    </row>
    <row r="23" spans="1:4" x14ac:dyDescent="0.25">
      <c r="A23" s="37"/>
      <c r="B23" s="36"/>
      <c r="C23" s="37"/>
      <c r="D23" s="37"/>
    </row>
    <row r="24" spans="1:4" x14ac:dyDescent="0.25">
      <c r="A24" s="37"/>
      <c r="B24" s="35"/>
      <c r="C24" s="37"/>
      <c r="D24" s="37"/>
    </row>
    <row r="25" spans="1:4" x14ac:dyDescent="0.25">
      <c r="A25" s="37"/>
      <c r="B25" s="36"/>
      <c r="C25" s="38"/>
      <c r="D25" s="38"/>
    </row>
    <row r="26" spans="1:4" x14ac:dyDescent="0.25">
      <c r="A26" s="37"/>
      <c r="B26" s="36"/>
      <c r="C26" s="37"/>
      <c r="D26" s="37"/>
    </row>
    <row r="27" spans="1:4" x14ac:dyDescent="0.25">
      <c r="A27" s="13"/>
      <c r="B27" s="11"/>
      <c r="C27" s="13"/>
      <c r="D27" s="1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N15" sqref="N15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6" width="18.28515625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 x14ac:dyDescent="0.35">
      <c r="A2" s="6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25">
      <c r="A3" s="8"/>
      <c r="B3" s="20" t="s">
        <v>2</v>
      </c>
      <c r="C3" s="20" t="s">
        <v>6</v>
      </c>
      <c r="D3" s="20" t="s">
        <v>3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16" t="s">
        <v>16</v>
      </c>
    </row>
    <row r="4" spans="1:14" ht="39.75" customHeight="1" x14ac:dyDescent="0.35">
      <c r="A4" s="21" t="s">
        <v>27</v>
      </c>
      <c r="B4" s="17">
        <f>B5+B6+B8</f>
        <v>13238.73</v>
      </c>
      <c r="C4" s="17">
        <f t="shared" ref="C4:N4" si="0">C5+C6+C8</f>
        <v>13238.73</v>
      </c>
      <c r="D4" s="17">
        <f t="shared" si="0"/>
        <v>13238.73</v>
      </c>
      <c r="E4" s="17">
        <f>E5+E6+E7+E8</f>
        <v>13238.73</v>
      </c>
      <c r="F4" s="17">
        <f t="shared" si="0"/>
        <v>13238.73</v>
      </c>
      <c r="G4" s="17">
        <f t="shared" si="0"/>
        <v>13238.73</v>
      </c>
      <c r="H4" s="17">
        <f t="shared" si="0"/>
        <v>13238.73</v>
      </c>
      <c r="I4" s="17">
        <f t="shared" si="0"/>
        <v>13238.73</v>
      </c>
      <c r="J4" s="17">
        <f t="shared" si="0"/>
        <v>13238.73</v>
      </c>
      <c r="K4" s="17">
        <f t="shared" si="0"/>
        <v>13238.73</v>
      </c>
      <c r="L4" s="17">
        <f t="shared" si="0"/>
        <v>13238.73</v>
      </c>
      <c r="M4" s="17">
        <f t="shared" si="0"/>
        <v>13238.73</v>
      </c>
      <c r="N4" s="17">
        <f t="shared" si="0"/>
        <v>158864.75999999998</v>
      </c>
    </row>
    <row r="5" spans="1:14" ht="39" customHeight="1" x14ac:dyDescent="0.35">
      <c r="A5" s="21" t="s">
        <v>48</v>
      </c>
      <c r="B5" s="18">
        <v>5870.7</v>
      </c>
      <c r="C5" s="18">
        <v>5870.7</v>
      </c>
      <c r="D5" s="18">
        <v>5870.7</v>
      </c>
      <c r="E5" s="18">
        <v>5870.7</v>
      </c>
      <c r="F5" s="18">
        <v>5870.7</v>
      </c>
      <c r="G5" s="18">
        <v>5870.7</v>
      </c>
      <c r="H5" s="18">
        <v>5870.7</v>
      </c>
      <c r="I5" s="18">
        <v>5870.7</v>
      </c>
      <c r="J5" s="18">
        <v>5870.7</v>
      </c>
      <c r="K5" s="18">
        <v>5870.7</v>
      </c>
      <c r="L5" s="18">
        <v>5870.7</v>
      </c>
      <c r="M5" s="18">
        <v>5870.7</v>
      </c>
      <c r="N5" s="18">
        <f t="shared" ref="N5:N23" si="1">SUM(B5:M5)</f>
        <v>70448.39999999998</v>
      </c>
    </row>
    <row r="6" spans="1:14" ht="44.25" customHeight="1" x14ac:dyDescent="0.35">
      <c r="A6" s="21" t="s">
        <v>49</v>
      </c>
      <c r="B6" s="18">
        <v>7368.03</v>
      </c>
      <c r="C6" s="18">
        <v>7368.03</v>
      </c>
      <c r="D6" s="18">
        <v>7368.03</v>
      </c>
      <c r="E6" s="18">
        <v>7368.03</v>
      </c>
      <c r="F6" s="18">
        <v>7368.03</v>
      </c>
      <c r="G6" s="18">
        <v>7368.03</v>
      </c>
      <c r="H6" s="18">
        <v>7368.03</v>
      </c>
      <c r="I6" s="18">
        <v>7368.03</v>
      </c>
      <c r="J6" s="18">
        <v>7368.03</v>
      </c>
      <c r="K6" s="18">
        <v>7368.03</v>
      </c>
      <c r="L6" s="18">
        <v>7368.03</v>
      </c>
      <c r="M6" s="18">
        <v>7368.03</v>
      </c>
      <c r="N6" s="18">
        <f>SUM(B6:M6)</f>
        <v>88416.36</v>
      </c>
    </row>
    <row r="7" spans="1:14" ht="44.25" customHeight="1" x14ac:dyDescent="0.35">
      <c r="A7" s="21" t="s">
        <v>62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44.25" customHeight="1" x14ac:dyDescent="0.35">
      <c r="A8" s="21" t="s">
        <v>50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>
        <f>SUM(B8:M8)</f>
        <v>0</v>
      </c>
    </row>
    <row r="9" spans="1:14" ht="36" customHeight="1" x14ac:dyDescent="0.35">
      <c r="A9" s="22" t="s">
        <v>17</v>
      </c>
      <c r="B9" s="17">
        <f>B10+B11+B12+B13</f>
        <v>28364.13</v>
      </c>
      <c r="C9" s="17">
        <f t="shared" ref="C9:M9" si="2">C10+C11+C12+C13</f>
        <v>21232.560000000001</v>
      </c>
      <c r="D9" s="17">
        <f>D10+D11+D12+D13</f>
        <v>39302.5</v>
      </c>
      <c r="E9" s="17">
        <f>E10+E11+E12+E13</f>
        <v>9508.83</v>
      </c>
      <c r="F9" s="17">
        <f t="shared" si="2"/>
        <v>2966.3</v>
      </c>
      <c r="G9" s="17">
        <f t="shared" si="2"/>
        <v>1955.07</v>
      </c>
      <c r="H9" s="17">
        <f t="shared" si="2"/>
        <v>3851.25</v>
      </c>
      <c r="I9" s="17">
        <f t="shared" si="2"/>
        <v>4095</v>
      </c>
      <c r="J9" s="17">
        <f t="shared" si="2"/>
        <v>1582.53</v>
      </c>
      <c r="K9" s="17">
        <f t="shared" si="2"/>
        <v>2816.4</v>
      </c>
      <c r="L9" s="17">
        <f>L10+L11+L12+L13</f>
        <v>8781.15</v>
      </c>
      <c r="M9" s="17">
        <f t="shared" si="2"/>
        <v>21913.41</v>
      </c>
      <c r="N9" s="18">
        <f>SUM(B9:M9)</f>
        <v>146369.13</v>
      </c>
    </row>
    <row r="10" spans="1:14" ht="40.5" customHeight="1" x14ac:dyDescent="0.35">
      <c r="A10" s="21" t="s">
        <v>18</v>
      </c>
      <c r="B10" s="18">
        <v>15122</v>
      </c>
      <c r="C10" s="18">
        <v>13711.2</v>
      </c>
      <c r="D10" s="18">
        <v>790</v>
      </c>
      <c r="E10" s="18">
        <v>3950</v>
      </c>
      <c r="F10" s="18">
        <v>1185</v>
      </c>
      <c r="G10" s="18">
        <v>395</v>
      </c>
      <c r="H10" s="18">
        <v>3851.25</v>
      </c>
      <c r="I10" s="18"/>
      <c r="J10" s="18">
        <v>395</v>
      </c>
      <c r="K10" s="18">
        <v>2816.4</v>
      </c>
      <c r="L10" s="18">
        <v>1635</v>
      </c>
      <c r="M10" s="18">
        <v>17364</v>
      </c>
      <c r="N10" s="17">
        <f t="shared" si="1"/>
        <v>61214.85</v>
      </c>
    </row>
    <row r="11" spans="1:14" ht="45.75" customHeight="1" x14ac:dyDescent="0.35">
      <c r="A11" s="21" t="s">
        <v>19</v>
      </c>
      <c r="B11" s="19">
        <v>8492</v>
      </c>
      <c r="C11" s="18">
        <v>3555</v>
      </c>
      <c r="D11" s="18">
        <v>38512.5</v>
      </c>
      <c r="E11" s="18"/>
      <c r="F11" s="18"/>
      <c r="G11" s="18">
        <v>176.3</v>
      </c>
      <c r="H11" s="18"/>
      <c r="I11" s="18">
        <v>4095</v>
      </c>
      <c r="J11" s="18"/>
      <c r="K11" s="18"/>
      <c r="L11" s="18">
        <v>4147.5</v>
      </c>
      <c r="M11" s="18">
        <v>3160</v>
      </c>
      <c r="N11" s="17">
        <f t="shared" si="1"/>
        <v>62138.3</v>
      </c>
    </row>
    <row r="12" spans="1:14" ht="45.75" customHeight="1" x14ac:dyDescent="0.35">
      <c r="A12" s="26" t="s">
        <v>33</v>
      </c>
      <c r="B12" s="19"/>
      <c r="C12" s="18"/>
      <c r="D12" s="18"/>
      <c r="E12" s="18">
        <v>2590</v>
      </c>
      <c r="F12" s="18"/>
      <c r="G12" s="18">
        <v>790</v>
      </c>
      <c r="H12" s="18"/>
      <c r="I12" s="18"/>
      <c r="J12" s="18"/>
      <c r="K12" s="18"/>
      <c r="L12" s="18">
        <v>2203</v>
      </c>
      <c r="M12" s="18"/>
      <c r="N12" s="42">
        <f t="shared" si="1"/>
        <v>5583</v>
      </c>
    </row>
    <row r="13" spans="1:14" ht="21.75" customHeight="1" x14ac:dyDescent="0.35">
      <c r="A13" s="26" t="s">
        <v>20</v>
      </c>
      <c r="B13" s="18">
        <v>4750.13</v>
      </c>
      <c r="C13" s="18">
        <v>3966.36</v>
      </c>
      <c r="D13" s="18"/>
      <c r="E13" s="18">
        <v>2968.83</v>
      </c>
      <c r="F13" s="18">
        <v>1781.3</v>
      </c>
      <c r="G13" s="18">
        <v>593.77</v>
      </c>
      <c r="H13" s="18"/>
      <c r="I13" s="18"/>
      <c r="J13" s="18">
        <v>1187.53</v>
      </c>
      <c r="K13" s="18"/>
      <c r="L13" s="18">
        <v>795.65</v>
      </c>
      <c r="M13" s="18">
        <v>1389.41</v>
      </c>
      <c r="N13" s="18">
        <f t="shared" si="1"/>
        <v>17432.98</v>
      </c>
    </row>
    <row r="14" spans="1:14" ht="23.25" customHeight="1" x14ac:dyDescent="0.35">
      <c r="A14" s="22" t="s">
        <v>21</v>
      </c>
      <c r="B14" s="17">
        <f>B15+B16+B17</f>
        <v>0</v>
      </c>
      <c r="C14" s="17">
        <f t="shared" ref="C14:N14" si="3">C15+C16+C17</f>
        <v>0</v>
      </c>
      <c r="D14" s="17">
        <f t="shared" si="3"/>
        <v>0</v>
      </c>
      <c r="E14" s="17">
        <f t="shared" si="3"/>
        <v>0</v>
      </c>
      <c r="F14" s="17">
        <f t="shared" si="3"/>
        <v>0</v>
      </c>
      <c r="G14" s="17">
        <f t="shared" si="3"/>
        <v>0</v>
      </c>
      <c r="H14" s="17">
        <f t="shared" si="3"/>
        <v>0</v>
      </c>
      <c r="I14" s="17">
        <f t="shared" si="3"/>
        <v>68758.080000000002</v>
      </c>
      <c r="J14" s="17">
        <f t="shared" si="3"/>
        <v>0</v>
      </c>
      <c r="K14" s="17">
        <f t="shared" si="3"/>
        <v>15474.5</v>
      </c>
      <c r="L14" s="17">
        <f t="shared" si="3"/>
        <v>7794.9</v>
      </c>
      <c r="M14" s="17">
        <f t="shared" si="3"/>
        <v>10520</v>
      </c>
      <c r="N14" s="17">
        <f t="shared" si="3"/>
        <v>102547.48000000001</v>
      </c>
    </row>
    <row r="15" spans="1:14" ht="42" customHeight="1" x14ac:dyDescent="0.35">
      <c r="A15" s="21" t="s">
        <v>22</v>
      </c>
      <c r="B15" s="18"/>
      <c r="C15" s="18"/>
      <c r="D15" s="18"/>
      <c r="E15" s="18"/>
      <c r="F15" s="18"/>
      <c r="G15" s="18"/>
      <c r="H15" s="18"/>
      <c r="I15" s="18"/>
      <c r="J15" s="18"/>
      <c r="K15" s="18">
        <v>15474.5</v>
      </c>
      <c r="L15" s="18">
        <v>7794.9</v>
      </c>
      <c r="M15" s="18">
        <v>10520</v>
      </c>
      <c r="N15" s="18">
        <f t="shared" si="1"/>
        <v>33789.4</v>
      </c>
    </row>
    <row r="16" spans="1:14" ht="40.5" customHeight="1" x14ac:dyDescent="0.35">
      <c r="A16" s="21" t="s">
        <v>23</v>
      </c>
      <c r="B16" s="18"/>
      <c r="C16" s="18"/>
      <c r="D16" s="18"/>
      <c r="E16" s="18"/>
      <c r="F16" s="18"/>
      <c r="G16" s="18"/>
      <c r="H16" s="18"/>
      <c r="I16" s="18">
        <v>68758.080000000002</v>
      </c>
      <c r="J16" s="18"/>
      <c r="K16" s="18"/>
      <c r="L16" s="18"/>
      <c r="M16" s="18"/>
      <c r="N16" s="18">
        <f t="shared" si="1"/>
        <v>68758.080000000002</v>
      </c>
    </row>
    <row r="17" spans="1:14" ht="40.5" customHeight="1" x14ac:dyDescent="0.35">
      <c r="A17" s="26" t="s">
        <v>32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f>SUM(B17:M17)</f>
        <v>0</v>
      </c>
    </row>
    <row r="18" spans="1:14" ht="40.5" customHeight="1" x14ac:dyDescent="0.35">
      <c r="A18" s="32" t="s">
        <v>52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f>SUM(B18:M18)</f>
        <v>0</v>
      </c>
    </row>
    <row r="19" spans="1:14" ht="40.5" customHeight="1" x14ac:dyDescent="0.35">
      <c r="A19" s="22" t="s">
        <v>56</v>
      </c>
      <c r="B19" s="17">
        <f>B20+B21+B22</f>
        <v>0</v>
      </c>
      <c r="C19" s="17">
        <f t="shared" ref="C19:N19" si="4">C20+C21+C22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4"/>
        <v>0</v>
      </c>
    </row>
    <row r="20" spans="1:14" ht="40.5" customHeight="1" x14ac:dyDescent="0.35">
      <c r="A20" s="21" t="s">
        <v>57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ref="N20:N21" si="5">SUM(B20:M20)</f>
        <v>0</v>
      </c>
    </row>
    <row r="21" spans="1:14" ht="40.5" customHeight="1" x14ac:dyDescent="0.35">
      <c r="A21" s="21" t="s">
        <v>58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5"/>
        <v>0</v>
      </c>
    </row>
    <row r="22" spans="1:14" ht="40.5" customHeight="1" x14ac:dyDescent="0.35">
      <c r="A22" s="26" t="s">
        <v>59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>SUM(B22:M22)</f>
        <v>0</v>
      </c>
    </row>
    <row r="23" spans="1:14" ht="39.75" customHeight="1" x14ac:dyDescent="0.35">
      <c r="A23" s="22" t="s">
        <v>60</v>
      </c>
      <c r="B23" s="17">
        <v>10102.84</v>
      </c>
      <c r="C23" s="17">
        <v>10102.84</v>
      </c>
      <c r="D23" s="17">
        <v>10102.84</v>
      </c>
      <c r="E23" s="17">
        <v>10102.84</v>
      </c>
      <c r="F23" s="17">
        <v>10102.84</v>
      </c>
      <c r="G23" s="17">
        <v>10102.84</v>
      </c>
      <c r="H23" s="17">
        <v>10102.84</v>
      </c>
      <c r="I23" s="17">
        <v>10102.84</v>
      </c>
      <c r="J23" s="17">
        <v>10102.84</v>
      </c>
      <c r="K23" s="17">
        <v>10102.84</v>
      </c>
      <c r="L23" s="17">
        <v>10102.84</v>
      </c>
      <c r="M23" s="17">
        <v>10102.84</v>
      </c>
      <c r="N23" s="17">
        <f t="shared" si="1"/>
        <v>121234.07999999997</v>
      </c>
    </row>
    <row r="24" spans="1:14" ht="22.5" customHeight="1" x14ac:dyDescent="0.35">
      <c r="A24" s="22" t="s">
        <v>24</v>
      </c>
      <c r="B24" s="17">
        <f t="shared" ref="B24:N24" si="6">B4+B9+B14+B18+B23+B19</f>
        <v>51705.7</v>
      </c>
      <c r="C24" s="17">
        <f t="shared" si="6"/>
        <v>44574.130000000005</v>
      </c>
      <c r="D24" s="17">
        <f>D4+D9+D14+D18+D23+D19</f>
        <v>62644.069999999992</v>
      </c>
      <c r="E24" s="17">
        <f t="shared" si="6"/>
        <v>32850.399999999994</v>
      </c>
      <c r="F24" s="17">
        <f t="shared" si="6"/>
        <v>26307.87</v>
      </c>
      <c r="G24" s="17">
        <f t="shared" si="6"/>
        <v>25296.639999999999</v>
      </c>
      <c r="H24" s="17">
        <f>H4+H9+H14+H18+H23+H19</f>
        <v>27192.82</v>
      </c>
      <c r="I24" s="17">
        <f t="shared" si="6"/>
        <v>96194.65</v>
      </c>
      <c r="J24" s="17">
        <f t="shared" si="6"/>
        <v>24924.1</v>
      </c>
      <c r="K24" s="17">
        <f t="shared" si="6"/>
        <v>41632.47</v>
      </c>
      <c r="L24" s="17">
        <f t="shared" si="6"/>
        <v>39917.619999999995</v>
      </c>
      <c r="M24" s="17">
        <f t="shared" si="6"/>
        <v>55774.979999999996</v>
      </c>
      <c r="N24" s="17">
        <f t="shared" si="6"/>
        <v>529015.44999999995</v>
      </c>
    </row>
    <row r="25" spans="1:14" ht="15.75" x14ac:dyDescent="0.25">
      <c r="A25" s="61" t="s">
        <v>61</v>
      </c>
      <c r="B25" s="61"/>
      <c r="C25" s="61"/>
      <c r="D25" s="23"/>
      <c r="E25" s="23"/>
      <c r="F25" s="23"/>
      <c r="G25" s="23"/>
      <c r="H25" s="23"/>
      <c r="I25" s="23"/>
      <c r="J25" s="23"/>
      <c r="K25" s="23"/>
      <c r="L25" s="62" t="s">
        <v>28</v>
      </c>
      <c r="M25" s="62"/>
      <c r="N25" s="62"/>
    </row>
    <row r="26" spans="1:14" ht="15.75" x14ac:dyDescent="0.2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61" t="s">
        <v>26</v>
      </c>
      <c r="B27" s="61"/>
      <c r="C27" s="61"/>
      <c r="D27" s="23"/>
      <c r="E27" s="23"/>
      <c r="F27" s="23"/>
      <c r="G27" s="23"/>
      <c r="H27" s="23"/>
      <c r="I27" s="23"/>
      <c r="J27" s="23"/>
      <c r="K27" s="23"/>
      <c r="L27" s="62" t="s">
        <v>34</v>
      </c>
      <c r="M27" s="62"/>
      <c r="N27" s="6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B1" sqref="B1"/>
    </sheetView>
  </sheetViews>
  <sheetFormatPr defaultRowHeight="15" x14ac:dyDescent="0.25"/>
  <cols>
    <col min="1" max="1" width="4.42578125" customWidth="1"/>
    <col min="2" max="2" width="6.28515625" customWidth="1"/>
    <col min="3" max="3" width="45.85546875" customWidth="1"/>
    <col min="4" max="4" width="13.42578125" customWidth="1"/>
    <col min="5" max="5" width="16.85546875" customWidth="1"/>
  </cols>
  <sheetData>
    <row r="1" spans="1:5" ht="15.75" x14ac:dyDescent="0.25">
      <c r="B1" s="33" t="s">
        <v>55</v>
      </c>
      <c r="C1" s="33"/>
    </row>
    <row r="2" spans="1:5" x14ac:dyDescent="0.25">
      <c r="C2" s="5" t="s">
        <v>44</v>
      </c>
    </row>
    <row r="3" spans="1:5" x14ac:dyDescent="0.25">
      <c r="B3" t="s">
        <v>35</v>
      </c>
    </row>
    <row r="4" spans="1:5" x14ac:dyDescent="0.25">
      <c r="A4" s="10" t="s">
        <v>36</v>
      </c>
      <c r="B4" s="30" t="s">
        <v>36</v>
      </c>
      <c r="C4" s="30"/>
      <c r="D4" s="30" t="s">
        <v>37</v>
      </c>
      <c r="E4" s="30" t="s">
        <v>38</v>
      </c>
    </row>
    <row r="5" spans="1:5" x14ac:dyDescent="0.25">
      <c r="A5" s="10" t="s">
        <v>39</v>
      </c>
      <c r="B5" s="29" t="s">
        <v>40</v>
      </c>
      <c r="C5" s="29" t="s">
        <v>41</v>
      </c>
      <c r="D5" s="29" t="s">
        <v>42</v>
      </c>
      <c r="E5" s="29" t="s">
        <v>43</v>
      </c>
    </row>
    <row r="6" spans="1:5" x14ac:dyDescent="0.25">
      <c r="A6" s="29"/>
      <c r="B6" s="29"/>
      <c r="C6" s="13"/>
      <c r="D6" s="28"/>
      <c r="E6" s="27"/>
    </row>
    <row r="7" spans="1:5" x14ac:dyDescent="0.25">
      <c r="A7" s="27"/>
      <c r="B7" s="27"/>
      <c r="C7" s="13"/>
      <c r="D7" s="28"/>
      <c r="E7" s="27"/>
    </row>
    <row r="8" spans="1:5" x14ac:dyDescent="0.25">
      <c r="A8" s="27"/>
      <c r="B8" s="27"/>
      <c r="C8" s="13"/>
      <c r="D8" s="28"/>
      <c r="E8" s="27"/>
    </row>
    <row r="9" spans="1:5" x14ac:dyDescent="0.25">
      <c r="A9" s="27"/>
      <c r="B9" s="27"/>
      <c r="C9" s="13"/>
      <c r="D9" s="28"/>
      <c r="E9" s="27"/>
    </row>
    <row r="10" spans="1:5" x14ac:dyDescent="0.25">
      <c r="A10" s="27"/>
      <c r="B10" s="27"/>
      <c r="C10" s="13"/>
      <c r="D10" s="28"/>
      <c r="E10" s="27"/>
    </row>
    <row r="11" spans="1:5" x14ac:dyDescent="0.25">
      <c r="A11" s="27"/>
      <c r="B11" s="27"/>
      <c r="C11" s="13"/>
      <c r="D11" s="28"/>
      <c r="E11" s="27"/>
    </row>
    <row r="12" spans="1:5" x14ac:dyDescent="0.25">
      <c r="A12" s="27"/>
      <c r="B12" s="27"/>
      <c r="C12" s="13"/>
      <c r="D12" s="28"/>
      <c r="E12" s="27"/>
    </row>
    <row r="13" spans="1:5" x14ac:dyDescent="0.25">
      <c r="A13" s="27"/>
      <c r="B13" s="27"/>
      <c r="C13" s="13"/>
      <c r="D13" s="28"/>
      <c r="E13" s="27"/>
    </row>
    <row r="14" spans="1:5" x14ac:dyDescent="0.25">
      <c r="A14" s="27"/>
      <c r="B14" s="27"/>
      <c r="C14" s="13"/>
      <c r="D14" s="28"/>
      <c r="E14" s="27"/>
    </row>
    <row r="15" spans="1:5" x14ac:dyDescent="0.25">
      <c r="A15" s="27"/>
      <c r="B15" s="27"/>
      <c r="C15" s="13"/>
      <c r="D15" s="28"/>
      <c r="E15" s="27"/>
    </row>
    <row r="16" spans="1:5" x14ac:dyDescent="0.25">
      <c r="A16" s="27"/>
      <c r="B16" s="27"/>
      <c r="C16" s="13"/>
      <c r="D16" s="28"/>
      <c r="E16" s="27"/>
    </row>
    <row r="17" spans="1:5" x14ac:dyDescent="0.25">
      <c r="A17" s="27"/>
      <c r="B17" s="27"/>
      <c r="C17" s="13"/>
      <c r="D17" s="28"/>
      <c r="E17" s="27"/>
    </row>
    <row r="18" spans="1:5" x14ac:dyDescent="0.25">
      <c r="A18" s="27"/>
      <c r="B18" s="27"/>
      <c r="C18" s="13"/>
      <c r="D18" s="28"/>
      <c r="E18" s="27"/>
    </row>
    <row r="19" spans="1:5" x14ac:dyDescent="0.25">
      <c r="A19" s="27"/>
      <c r="B19" s="27"/>
      <c r="C19" s="13"/>
      <c r="D19" s="28"/>
      <c r="E19" s="27"/>
    </row>
    <row r="20" spans="1:5" x14ac:dyDescent="0.25">
      <c r="A20" s="27"/>
      <c r="B20" s="27"/>
      <c r="C20" s="13"/>
      <c r="D20" s="28"/>
      <c r="E20" s="27"/>
    </row>
    <row r="21" spans="1:5" x14ac:dyDescent="0.25">
      <c r="A21" s="27"/>
      <c r="B21" s="27"/>
      <c r="C21" s="13"/>
      <c r="D21" s="28"/>
      <c r="E21" s="27"/>
    </row>
    <row r="22" spans="1:5" x14ac:dyDescent="0.25">
      <c r="A22" s="27"/>
      <c r="B22" s="27"/>
      <c r="C22" s="13"/>
      <c r="D22" s="28"/>
      <c r="E22" s="27"/>
    </row>
    <row r="23" spans="1:5" x14ac:dyDescent="0.25">
      <c r="A23" s="27"/>
      <c r="B23" s="27"/>
      <c r="C23" s="13"/>
      <c r="D23" s="27"/>
      <c r="E23" s="27"/>
    </row>
    <row r="24" spans="1:5" x14ac:dyDescent="0.25">
      <c r="A24" s="27"/>
      <c r="B24" s="27"/>
      <c r="C24" s="13"/>
      <c r="D24" s="27"/>
      <c r="E24" s="27"/>
    </row>
    <row r="25" spans="1:5" x14ac:dyDescent="0.25">
      <c r="A25" s="27"/>
      <c r="B25" s="27"/>
      <c r="C25" s="13"/>
      <c r="D25" s="27"/>
      <c r="E25" s="27"/>
    </row>
    <row r="26" spans="1:5" x14ac:dyDescent="0.25">
      <c r="A26" s="13"/>
      <c r="B26" s="13"/>
      <c r="C26" s="13"/>
      <c r="D26" s="27"/>
      <c r="E26" s="27"/>
    </row>
    <row r="27" spans="1:5" x14ac:dyDescent="0.25">
      <c r="A27" s="13"/>
      <c r="B27" s="13"/>
      <c r="C27" s="13"/>
      <c r="D27" s="27"/>
      <c r="E2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Текущий ремонт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2016-01-21T09:38:31Z</cp:lastPrinted>
  <dcterms:created xsi:type="dcterms:W3CDTF">2011-07-25T05:21:17Z</dcterms:created>
  <dcterms:modified xsi:type="dcterms:W3CDTF">2024-01-22T08:01:36Z</dcterms:modified>
</cp:coreProperties>
</file>