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A43EA833-4C84-4EA8-9EE0-2B1EFECB6C86}" xr6:coauthVersionLast="47" xr6:coauthVersionMax="47" xr10:uidLastSave="{00000000-0000-0000-0000-000000000000}"/>
  <bookViews>
    <workbookView xWindow="-120" yWindow="-120" windowWidth="25440" windowHeight="15390" firstSheet="3" activeTab="6" xr2:uid="{00000000-000D-0000-FFFF-FFFF00000000}"/>
  </bookViews>
  <sheets>
    <sheet name="ТО ин.оборуд." sheetId="1" r:id="rId1"/>
    <sheet name="ТО эл.оборуд." sheetId="9" r:id="rId2"/>
    <sheet name="ТО конструкт.эл." sheetId="2" r:id="rId3"/>
    <sheet name="ТР конструкт.эл" sheetId="3" r:id="rId4"/>
    <sheet name="ТР эл.оборуд." sheetId="10" r:id="rId5"/>
    <sheet name="ТР инж.об." sheetId="4" r:id="rId6"/>
    <sheet name="Текущий ремонт" sheetId="12" r:id="rId7"/>
    <sheet name="Лиц.счет. Св.расчет" sheetId="5" r:id="rId8"/>
    <sheet name="заявл" sheetId="8" r:id="rId9"/>
    <sheet name="Дополн.раб." sheetId="11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2" l="1"/>
  <c r="C10" i="12"/>
  <c r="D14" i="4"/>
  <c r="D44" i="2"/>
  <c r="C44" i="2"/>
  <c r="D20" i="9"/>
  <c r="C20" i="9"/>
  <c r="D35" i="1"/>
  <c r="C35" i="1"/>
  <c r="D8" i="3"/>
  <c r="C8" i="3"/>
  <c r="D39" i="2"/>
  <c r="C39" i="2"/>
  <c r="C38" i="2"/>
  <c r="D16" i="9"/>
  <c r="C16" i="9"/>
  <c r="D30" i="1"/>
  <c r="C30" i="1"/>
  <c r="D26" i="1"/>
  <c r="C26" i="1"/>
  <c r="D12" i="9"/>
  <c r="D12" i="4"/>
  <c r="D6" i="11"/>
  <c r="D22" i="1"/>
  <c r="C22" i="1"/>
  <c r="D10" i="9"/>
  <c r="D17" i="1"/>
  <c r="D15" i="1"/>
  <c r="C15" i="1"/>
  <c r="C11" i="1"/>
  <c r="E10" i="5"/>
  <c r="C23" i="2"/>
  <c r="C10" i="4" l="1"/>
  <c r="D10" i="4" s="1"/>
  <c r="C17" i="2"/>
  <c r="D6" i="4"/>
  <c r="C12" i="2"/>
  <c r="C7" i="2"/>
  <c r="C8" i="2" s="1"/>
  <c r="D8" i="2" s="1"/>
  <c r="C6" i="9"/>
  <c r="D6" i="9" s="1"/>
  <c r="D8" i="9" s="1"/>
  <c r="D6" i="1"/>
  <c r="D11" i="1" s="1"/>
  <c r="D12" i="2" l="1"/>
  <c r="D17" i="2" s="1"/>
  <c r="D23" i="2" s="1"/>
  <c r="D25" i="2" s="1"/>
  <c r="D27" i="2" s="1"/>
  <c r="D29" i="2" s="1"/>
  <c r="D31" i="2" s="1"/>
  <c r="D33" i="2" s="1"/>
  <c r="D35" i="2" s="1"/>
  <c r="N11" i="5" l="1"/>
  <c r="E4" i="5"/>
  <c r="M4" i="5"/>
  <c r="L4" i="5"/>
  <c r="K4" i="5"/>
  <c r="J4" i="5"/>
  <c r="I4" i="5"/>
  <c r="H4" i="5"/>
  <c r="G4" i="5"/>
  <c r="F4" i="5"/>
  <c r="D4" i="5"/>
  <c r="C4" i="5"/>
  <c r="B4" i="5"/>
  <c r="N5" i="5"/>
  <c r="E9" i="5"/>
  <c r="E19" i="5"/>
  <c r="N22" i="5"/>
  <c r="N21" i="5"/>
  <c r="N20" i="5"/>
  <c r="M19" i="5"/>
  <c r="L19" i="5"/>
  <c r="K19" i="5"/>
  <c r="J19" i="5"/>
  <c r="I19" i="5"/>
  <c r="H19" i="5"/>
  <c r="G19" i="5"/>
  <c r="F19" i="5"/>
  <c r="D19" i="5"/>
  <c r="C19" i="5"/>
  <c r="B19" i="5"/>
  <c r="N6" i="5"/>
  <c r="N8" i="5"/>
  <c r="N18" i="5"/>
  <c r="E14" i="5"/>
  <c r="E24" i="5" l="1"/>
  <c r="N4" i="5"/>
  <c r="N19" i="5"/>
  <c r="N17" i="5"/>
  <c r="N12" i="5"/>
  <c r="M14" i="5"/>
  <c r="L14" i="5"/>
  <c r="K14" i="5"/>
  <c r="J14" i="5"/>
  <c r="I14" i="5"/>
  <c r="H14" i="5"/>
  <c r="G14" i="5"/>
  <c r="F14" i="5"/>
  <c r="D14" i="5"/>
  <c r="C14" i="5"/>
  <c r="M9" i="5"/>
  <c r="L9" i="5"/>
  <c r="K9" i="5"/>
  <c r="J9" i="5"/>
  <c r="I9" i="5"/>
  <c r="H9" i="5"/>
  <c r="G9" i="5"/>
  <c r="F9" i="5"/>
  <c r="D9" i="5"/>
  <c r="C9" i="5"/>
  <c r="B14" i="5"/>
  <c r="B9" i="5"/>
  <c r="N23" i="5"/>
  <c r="N13" i="5"/>
  <c r="J24" i="5" l="1"/>
  <c r="M24" i="5"/>
  <c r="C24" i="5"/>
  <c r="B24" i="5"/>
  <c r="D24" i="5"/>
  <c r="H24" i="5"/>
  <c r="L24" i="5"/>
  <c r="K24" i="5"/>
  <c r="I24" i="5"/>
  <c r="G24" i="5"/>
  <c r="F24" i="5"/>
  <c r="N15" i="5"/>
  <c r="N16" i="5" l="1"/>
  <c r="N14" i="5"/>
  <c r="N10" i="5" l="1"/>
  <c r="N9" i="5"/>
  <c r="N24" i="5" s="1"/>
</calcChain>
</file>

<file path=xl/sharedStrings.xml><?xml version="1.0" encoding="utf-8"?>
<sst xmlns="http://schemas.openxmlformats.org/spreadsheetml/2006/main" count="215" uniqueCount="114">
  <si>
    <t>Перечень работ</t>
  </si>
  <si>
    <t>Сумма</t>
  </si>
  <si>
    <t>Январь</t>
  </si>
  <si>
    <t>Март</t>
  </si>
  <si>
    <t>Советская,5</t>
  </si>
  <si>
    <t>Советская, 5</t>
  </si>
  <si>
    <r>
      <rPr>
        <b/>
        <sz val="12"/>
        <color theme="1"/>
        <rFont val="Calibri"/>
        <family val="2"/>
        <charset val="204"/>
        <scheme val="minor"/>
      </rPr>
      <t>1.Техническое обслуживание инженерного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</si>
  <si>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Февраль</t>
  </si>
  <si>
    <t>3.Текущий ремонт конструктивных элементов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</si>
  <si>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</si>
  <si>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</si>
  <si>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</si>
  <si>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</si>
  <si>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</si>
  <si>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</si>
  <si>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</si>
  <si>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</si>
  <si>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</si>
  <si>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</si>
  <si>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</si>
  <si>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</si>
  <si>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</si>
  <si>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</si>
  <si>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</si>
  <si>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</si>
  <si>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</si>
  <si>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</si>
  <si>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</si>
  <si>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r>
      <t xml:space="preserve">1. </t>
    </r>
    <r>
      <rPr>
        <b/>
        <sz val="9"/>
        <color theme="1"/>
        <rFont val="Calibri"/>
        <family val="2"/>
        <charset val="204"/>
        <scheme val="minor"/>
      </rPr>
      <t>Содержание общ. имущества:</t>
    </r>
  </si>
  <si>
    <t>С начала года</t>
  </si>
  <si>
    <t xml:space="preserve"> </t>
  </si>
  <si>
    <t>Кудин Ю.С.</t>
  </si>
  <si>
    <t>Техническое обслуживание электрооборудования</t>
  </si>
  <si>
    <t>-эл.оборудование</t>
  </si>
  <si>
    <t>-эл.оборудования</t>
  </si>
  <si>
    <t>Очистка дорог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</si>
  <si>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</si>
  <si>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</si>
  <si>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</si>
  <si>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</si>
  <si>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</si>
  <si>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</si>
  <si>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</si>
  <si>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</si>
  <si>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</si>
  <si>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</si>
  <si>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конструктивных элементов</t>
  </si>
  <si>
    <r>
      <rPr>
        <b/>
        <sz val="12"/>
        <color theme="1"/>
        <rFont val="Calibri"/>
        <family val="2"/>
        <charset val="204"/>
        <scheme val="minor"/>
      </rPr>
      <t>Техническое обслуживание электрооборудования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</si>
  <si>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</si>
  <si>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</si>
  <si>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</si>
  <si>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</si>
  <si>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ХВС</t>
  </si>
  <si>
    <t>ГВС</t>
  </si>
  <si>
    <t>электроэнергия</t>
  </si>
  <si>
    <t>5. ОДН: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</si>
  <si>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</si>
  <si>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</si>
  <si>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</si>
  <si>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</si>
  <si>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Итого за январь</t>
  </si>
  <si>
    <t>Техническое обслуживание домофонов</t>
  </si>
  <si>
    <t>Лицевой счет. Сводный расчет  2023г</t>
  </si>
  <si>
    <t>Лицевой счёт  2023г</t>
  </si>
  <si>
    <t>Установка переходника на стояк ГВС Квартира №26</t>
  </si>
  <si>
    <t>Ремонт светильника замена лампочки и предохранителя Подъезд №2,3</t>
  </si>
  <si>
    <t>Замена стояка канализации Квартира №31,35</t>
  </si>
  <si>
    <t>Итого за февраль</t>
  </si>
  <si>
    <t>Уборка снега с крыши</t>
  </si>
  <si>
    <t>Итого за март</t>
  </si>
  <si>
    <t>Замена стояка канализации, частичный ремонт трубы ГВС Квартира №1</t>
  </si>
  <si>
    <t>Замена стояка ХВС в туалете Квартира №31,27</t>
  </si>
  <si>
    <t>Отключение подъездного отопления</t>
  </si>
  <si>
    <t>Замена стояков ГВс от подвала до квартиры №25</t>
  </si>
  <si>
    <t>Итого за апрель</t>
  </si>
  <si>
    <t>Снятие пружины на входной подъездной двери. Замена участка провода на подъездной дври Подъезд №2</t>
  </si>
  <si>
    <t>Ремонт жалюзей на чердаке</t>
  </si>
  <si>
    <t>Установка решетки на слуховое окно на крыше</t>
  </si>
  <si>
    <t>Поверка механического счетчика в подвале</t>
  </si>
  <si>
    <t>Отключение  отопления</t>
  </si>
  <si>
    <t>Развоздушка полотенцесушителя</t>
  </si>
  <si>
    <t xml:space="preserve">Итого за май </t>
  </si>
  <si>
    <t>МАЙ</t>
  </si>
  <si>
    <t>Работы ППР</t>
  </si>
  <si>
    <t xml:space="preserve">Июнь </t>
  </si>
  <si>
    <t xml:space="preserve">Прочистка канализации в кухне. Квартира №30 </t>
  </si>
  <si>
    <t>Прочистка стояка канализации Столовая</t>
  </si>
  <si>
    <t>Установка общедомового счетчика после поверки</t>
  </si>
  <si>
    <t>Промывка и опрессовка системы теплоснабжения</t>
  </si>
  <si>
    <t>Итого за июль</t>
  </si>
  <si>
    <t xml:space="preserve">Июль </t>
  </si>
  <si>
    <t>Скос травы на придомовой территории</t>
  </si>
  <si>
    <t>Замена отопительного прибора в зале Квартира №14</t>
  </si>
  <si>
    <t>Работы ППР в подъезде №2 замена лампочек и схем</t>
  </si>
  <si>
    <t>Запуск отопления</t>
  </si>
  <si>
    <t>Ремонт системы отопления в подвале</t>
  </si>
  <si>
    <t>Итого за сентябрь</t>
  </si>
  <si>
    <t>Прочистка стояка канализации в подвале</t>
  </si>
  <si>
    <t>Замена тройника на стояке отопления в подвале</t>
  </si>
  <si>
    <t>Итого за октябрь</t>
  </si>
  <si>
    <t>Монтаж электропровода на стене тамбура Подъезд №1</t>
  </si>
  <si>
    <t>Демонтаж сьарых проводов, устновка распределительной коробки Подъезд №1</t>
  </si>
  <si>
    <t>Очистка кровли от снега и наледи</t>
  </si>
  <si>
    <t>Итого за ноябрь</t>
  </si>
  <si>
    <t xml:space="preserve">Ремонт подъезда №1 согласно смете </t>
  </si>
  <si>
    <t>Зашивка штробы в тамбуре №1</t>
  </si>
  <si>
    <t>Замена отопительного прибора Квартира №1</t>
  </si>
  <si>
    <t>Отогрев канализационных труб от куржака</t>
  </si>
  <si>
    <t xml:space="preserve">Устранение течи на стояке отопления в подвале </t>
  </si>
  <si>
    <t>Итого за декабрь</t>
  </si>
  <si>
    <t>Ремонт светильника замена лампочки и предохранителя Подъезд №1</t>
  </si>
  <si>
    <t>Уборка сосулек с крыши</t>
  </si>
  <si>
    <t>Установка защитной решетки на слуховое окно Подъезд №1</t>
  </si>
  <si>
    <t>Ремонт канализационного стояка в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</si>
</sst>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2" borderId="1" xfId="0" applyFont="1" applyFill="1" applyBorder="1"/>
    <xf numFmtId="0" fontId="6" fillId="2" borderId="1" xfId="0" applyFont="1" applyFill="1" applyBorder="1"/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6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5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3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0" fillId="0" borderId="3" xfId="0" applyFont="1" applyBorder="1"/>
    <xf numFmtId="0" fontId="11" fillId="0" borderId="6" xfId="0" applyFont="1" applyBorder="1"/>
    <xf numFmtId="0" fontId="10" fillId="0" borderId="6" xfId="0" applyFont="1" applyBorder="1"/>
    <xf numFmtId="0" fontId="10" fillId="0" borderId="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wrapText="1"/>
    </xf>
    <xf numFmtId="0" fontId="11" fillId="0" borderId="3" xfId="0" applyFont="1" applyBorder="1"/>
    <xf numFmtId="0" fontId="11" fillId="0" borderId="4" xfId="0" applyFont="1" applyBorder="1"/>
    <xf numFmtId="0" fontId="4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opLeftCell="A4" workbookViewId="0">
      <selection activeCell="D36" sqref="D36"/>
    </sheetView>
  </sheetViews>
  <sheetFormatPr defaultRowHeight="15" x14ac:dyDescent="0.25"/>
  <cols>
    <col min="1" max="1" width="5.28515625" customWidth="1"/>
    <col min="2" max="2" width="52" customWidth="1"/>
    <col min="3" max="3" width="8.7109375" customWidth="1"/>
    <col min="4" max="4" width="13.140625" customWidth="1"/>
    <col min="5" max="5" width="9.7109375" customWidth="1"/>
  </cols>
  <sheetData>
    <row r="1" spans="1:8" ht="16.5" customHeight="1" x14ac:dyDescent="0.35">
      <c r="A1" s="1"/>
      <c r="B1" s="51" t="s">
        <v>63</v>
      </c>
      <c r="C1" s="51"/>
      <c r="D1" s="51"/>
      <c r="E1" s="13"/>
      <c r="F1" s="13"/>
      <c r="G1" s="13"/>
      <c r="H1" s="13"/>
    </row>
    <row r="2" spans="1:8" x14ac:dyDescent="0.25">
      <c r="A2" s="1"/>
      <c r="B2" s="2" t="s">
        <v>4</v>
      </c>
      <c r="C2" s="1"/>
      <c r="D2" s="1"/>
      <c r="E2" s="1"/>
      <c r="F2" s="1"/>
      <c r="G2" s="1"/>
      <c r="H2" s="1"/>
    </row>
    <row r="3" spans="1:8" ht="18.75" customHeight="1" x14ac:dyDescent="0.25">
      <c r="A3" s="1"/>
      <c r="B3" s="50" t="s">
        <v>6</v>
      </c>
      <c r="C3" s="50"/>
      <c r="D3" s="50"/>
      <c r="E3" s="1"/>
      <c r="F3" s="1"/>
      <c r="G3" s="1"/>
      <c r="H3" s="1"/>
    </row>
    <row r="4" spans="1:8" x14ac:dyDescent="0.25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 s="20" customFormat="1" x14ac:dyDescent="0.25">
      <c r="A5" s="36"/>
      <c r="B5" s="37" t="s">
        <v>2</v>
      </c>
      <c r="C5" s="36"/>
      <c r="D5" s="37"/>
    </row>
    <row r="6" spans="1:8" x14ac:dyDescent="0.25">
      <c r="A6" s="36">
        <v>1</v>
      </c>
      <c r="B6" s="36" t="s">
        <v>64</v>
      </c>
      <c r="C6" s="36">
        <v>794</v>
      </c>
      <c r="D6" s="37">
        <f>C6</f>
        <v>794</v>
      </c>
    </row>
    <row r="7" spans="1:8" x14ac:dyDescent="0.25">
      <c r="A7" s="36"/>
      <c r="B7" s="37" t="s">
        <v>9</v>
      </c>
      <c r="C7" s="36"/>
      <c r="D7" s="36"/>
    </row>
    <row r="8" spans="1:8" x14ac:dyDescent="0.25">
      <c r="A8" s="36">
        <v>1</v>
      </c>
      <c r="B8" s="36" t="s">
        <v>72</v>
      </c>
      <c r="C8" s="36">
        <v>395</v>
      </c>
      <c r="D8" s="37"/>
    </row>
    <row r="9" spans="1:8" x14ac:dyDescent="0.25">
      <c r="A9" s="38">
        <v>2</v>
      </c>
      <c r="B9" s="36" t="s">
        <v>73</v>
      </c>
      <c r="C9" s="38">
        <v>13129</v>
      </c>
      <c r="D9" s="38"/>
    </row>
    <row r="10" spans="1:8" x14ac:dyDescent="0.25">
      <c r="A10" s="38">
        <v>3</v>
      </c>
      <c r="B10" s="36" t="s">
        <v>78</v>
      </c>
      <c r="C10" s="38">
        <v>850</v>
      </c>
      <c r="D10" s="38"/>
    </row>
    <row r="11" spans="1:8" x14ac:dyDescent="0.25">
      <c r="A11" s="36"/>
      <c r="B11" s="37" t="s">
        <v>74</v>
      </c>
      <c r="C11" s="37">
        <f>SUM(C8:C10)</f>
        <v>14374</v>
      </c>
      <c r="D11" s="39">
        <f>C11+D6</f>
        <v>15168</v>
      </c>
    </row>
    <row r="12" spans="1:8" x14ac:dyDescent="0.25">
      <c r="A12" s="36"/>
      <c r="B12" s="37" t="s">
        <v>10</v>
      </c>
      <c r="C12" s="36"/>
      <c r="D12" s="39"/>
    </row>
    <row r="13" spans="1:8" x14ac:dyDescent="0.25">
      <c r="A13" s="46">
        <v>1</v>
      </c>
      <c r="B13" s="36" t="s">
        <v>79</v>
      </c>
      <c r="C13" s="38">
        <v>790</v>
      </c>
      <c r="D13" s="39"/>
    </row>
    <row r="14" spans="1:8" x14ac:dyDescent="0.25">
      <c r="A14" s="36">
        <v>2</v>
      </c>
      <c r="B14" s="36" t="s">
        <v>80</v>
      </c>
      <c r="C14" s="36">
        <v>395</v>
      </c>
      <c r="D14" s="39"/>
    </row>
    <row r="15" spans="1:8" x14ac:dyDescent="0.25">
      <c r="A15" s="36"/>
      <c r="B15" s="37" t="s">
        <v>81</v>
      </c>
      <c r="C15" s="37">
        <f>SUM(C13:C14)</f>
        <v>1185</v>
      </c>
      <c r="D15" s="39">
        <f>C15+D11</f>
        <v>16353</v>
      </c>
    </row>
    <row r="16" spans="1:8" x14ac:dyDescent="0.25">
      <c r="A16" s="38"/>
      <c r="B16" s="39" t="s">
        <v>11</v>
      </c>
      <c r="C16" s="39"/>
      <c r="D16" s="39"/>
    </row>
    <row r="17" spans="1:4" x14ac:dyDescent="0.25">
      <c r="A17" s="38">
        <v>1</v>
      </c>
      <c r="B17" s="38" t="s">
        <v>85</v>
      </c>
      <c r="C17" s="38">
        <v>1185</v>
      </c>
      <c r="D17" s="39">
        <f>C17+D15</f>
        <v>17538</v>
      </c>
    </row>
    <row r="18" spans="1:4" x14ac:dyDescent="0.25">
      <c r="A18" s="36"/>
      <c r="B18" s="37" t="s">
        <v>12</v>
      </c>
      <c r="C18" s="36"/>
      <c r="D18" s="39"/>
    </row>
    <row r="19" spans="1:4" x14ac:dyDescent="0.25">
      <c r="A19" s="36">
        <v>1</v>
      </c>
      <c r="B19" s="36" t="s">
        <v>86</v>
      </c>
      <c r="C19" s="36">
        <v>4740</v>
      </c>
      <c r="D19" s="39"/>
    </row>
    <row r="20" spans="1:4" x14ac:dyDescent="0.25">
      <c r="A20" s="36">
        <v>2</v>
      </c>
      <c r="B20" s="36" t="s">
        <v>87</v>
      </c>
      <c r="C20" s="36">
        <v>1185</v>
      </c>
      <c r="D20" s="39"/>
    </row>
    <row r="21" spans="1:4" x14ac:dyDescent="0.25">
      <c r="A21" s="36">
        <v>3</v>
      </c>
      <c r="B21" s="36" t="s">
        <v>88</v>
      </c>
      <c r="C21" s="36">
        <v>3851.25</v>
      </c>
      <c r="D21" s="39"/>
    </row>
    <row r="22" spans="1:4" x14ac:dyDescent="0.25">
      <c r="A22" s="38"/>
      <c r="B22" s="37" t="s">
        <v>89</v>
      </c>
      <c r="C22" s="39">
        <f>SUM(C19:C21)</f>
        <v>9776.25</v>
      </c>
      <c r="D22" s="39">
        <f>C22+D17</f>
        <v>27314.25</v>
      </c>
    </row>
    <row r="23" spans="1:4" x14ac:dyDescent="0.25">
      <c r="A23" s="38"/>
      <c r="B23" s="37" t="s">
        <v>14</v>
      </c>
      <c r="C23" s="38"/>
      <c r="D23" s="39"/>
    </row>
    <row r="24" spans="1:4" x14ac:dyDescent="0.25">
      <c r="A24" s="38">
        <v>1</v>
      </c>
      <c r="B24" s="36" t="s">
        <v>94</v>
      </c>
      <c r="C24" s="38">
        <v>395</v>
      </c>
      <c r="D24" s="39"/>
    </row>
    <row r="25" spans="1:4" x14ac:dyDescent="0.25">
      <c r="A25" s="38">
        <v>2</v>
      </c>
      <c r="B25" s="36" t="s">
        <v>95</v>
      </c>
      <c r="C25" s="38">
        <v>2117</v>
      </c>
      <c r="D25" s="39"/>
    </row>
    <row r="26" spans="1:4" x14ac:dyDescent="0.25">
      <c r="A26" s="38"/>
      <c r="B26" s="37" t="s">
        <v>96</v>
      </c>
      <c r="C26" s="39">
        <f>SUM(C24:C25)</f>
        <v>2512</v>
      </c>
      <c r="D26" s="39">
        <f>C26+D22</f>
        <v>29826.25</v>
      </c>
    </row>
    <row r="27" spans="1:4" x14ac:dyDescent="0.25">
      <c r="A27" s="38"/>
      <c r="B27" s="37" t="s">
        <v>15</v>
      </c>
      <c r="C27" s="38"/>
      <c r="D27" s="39"/>
    </row>
    <row r="28" spans="1:4" x14ac:dyDescent="0.25">
      <c r="A28" s="38">
        <v>1</v>
      </c>
      <c r="B28" s="36" t="s">
        <v>97</v>
      </c>
      <c r="C28" s="38">
        <v>4740</v>
      </c>
      <c r="D28" s="39"/>
    </row>
    <row r="29" spans="1:4" x14ac:dyDescent="0.25">
      <c r="A29" s="38">
        <v>2</v>
      </c>
      <c r="B29" s="36" t="s">
        <v>98</v>
      </c>
      <c r="C29" s="38">
        <v>2109</v>
      </c>
      <c r="D29" s="39"/>
    </row>
    <row r="30" spans="1:4" x14ac:dyDescent="0.25">
      <c r="A30" s="38"/>
      <c r="B30" s="37" t="s">
        <v>99</v>
      </c>
      <c r="C30" s="39">
        <f>SUM(C28:C29)</f>
        <v>6849</v>
      </c>
      <c r="D30" s="39">
        <f>C30+D26</f>
        <v>36675.25</v>
      </c>
    </row>
    <row r="31" spans="1:4" x14ac:dyDescent="0.25">
      <c r="A31" s="38"/>
      <c r="B31" s="37" t="s">
        <v>17</v>
      </c>
      <c r="C31" s="39"/>
      <c r="D31" s="39"/>
    </row>
    <row r="32" spans="1:4" x14ac:dyDescent="0.25">
      <c r="A32" s="38">
        <v>1</v>
      </c>
      <c r="B32" s="36" t="s">
        <v>106</v>
      </c>
      <c r="C32" s="38">
        <v>2370</v>
      </c>
      <c r="D32" s="39"/>
    </row>
    <row r="33" spans="1:4" x14ac:dyDescent="0.25">
      <c r="A33" s="38">
        <v>2</v>
      </c>
      <c r="B33" s="36" t="s">
        <v>107</v>
      </c>
      <c r="C33" s="38">
        <v>423.5</v>
      </c>
      <c r="D33" s="39"/>
    </row>
    <row r="34" spans="1:4" x14ac:dyDescent="0.25">
      <c r="A34" s="38">
        <v>3</v>
      </c>
      <c r="B34" s="36" t="s">
        <v>108</v>
      </c>
      <c r="C34" s="38">
        <v>1580</v>
      </c>
      <c r="D34" s="39"/>
    </row>
    <row r="35" spans="1:4" x14ac:dyDescent="0.25">
      <c r="A35" s="38"/>
      <c r="B35" s="37" t="s">
        <v>109</v>
      </c>
      <c r="C35" s="39">
        <f>SUM(C32:C34)</f>
        <v>4373.5</v>
      </c>
      <c r="D35" s="39">
        <f>C35+D30</f>
        <v>41048.75</v>
      </c>
    </row>
    <row r="36" spans="1:4" x14ac:dyDescent="0.25">
      <c r="A36" s="38"/>
      <c r="B36" s="36"/>
      <c r="C36" s="38"/>
      <c r="D36" s="39"/>
    </row>
    <row r="37" spans="1:4" x14ac:dyDescent="0.25">
      <c r="A37" s="38"/>
      <c r="B37" s="37"/>
      <c r="C37" s="39"/>
      <c r="D37" s="39"/>
    </row>
    <row r="38" spans="1:4" x14ac:dyDescent="0.25">
      <c r="A38" s="38"/>
      <c r="B38" s="37"/>
      <c r="C38" s="39"/>
      <c r="D38" s="39"/>
    </row>
    <row r="39" spans="1:4" x14ac:dyDescent="0.25">
      <c r="A39" s="38"/>
      <c r="B39" s="36"/>
      <c r="C39" s="39"/>
      <c r="D39" s="39"/>
    </row>
    <row r="40" spans="1:4" x14ac:dyDescent="0.25">
      <c r="A40" s="38"/>
      <c r="B40" s="37"/>
      <c r="C40" s="39"/>
      <c r="D40" s="39"/>
    </row>
    <row r="41" spans="1:4" x14ac:dyDescent="0.25">
      <c r="A41" s="38"/>
      <c r="B41" s="37"/>
      <c r="C41" s="39"/>
      <c r="D41" s="39"/>
    </row>
    <row r="42" spans="1:4" x14ac:dyDescent="0.25">
      <c r="A42" s="38"/>
      <c r="B42" s="37"/>
      <c r="C42" s="39"/>
      <c r="D42" s="39"/>
    </row>
    <row r="43" spans="1:4" x14ac:dyDescent="0.25">
      <c r="A43" s="38"/>
      <c r="B43" s="37"/>
      <c r="C43" s="39"/>
      <c r="D43" s="39"/>
    </row>
    <row r="44" spans="1:4" x14ac:dyDescent="0.25">
      <c r="A44" s="38"/>
      <c r="B44" s="37"/>
      <c r="C44" s="39"/>
      <c r="D44" s="39"/>
    </row>
    <row r="45" spans="1:4" x14ac:dyDescent="0.25">
      <c r="A45" s="38"/>
      <c r="B45" s="37"/>
      <c r="C45" s="39"/>
      <c r="D45" s="39"/>
    </row>
    <row r="46" spans="1:4" x14ac:dyDescent="0.25">
      <c r="A46" s="38"/>
      <c r="B46" s="37"/>
      <c r="C46" s="39"/>
      <c r="D46" s="39"/>
    </row>
    <row r="47" spans="1:4" x14ac:dyDescent="0.25">
      <c r="A47" s="38"/>
      <c r="B47" s="37"/>
      <c r="C47" s="39"/>
      <c r="D47" s="39"/>
    </row>
    <row r="48" spans="1:4" x14ac:dyDescent="0.25">
      <c r="A48" s="38"/>
      <c r="B48" s="37"/>
      <c r="C48" s="39"/>
      <c r="D48" s="39"/>
    </row>
    <row r="49" spans="1:6" x14ac:dyDescent="0.25">
      <c r="A49" s="38"/>
      <c r="B49" s="37"/>
      <c r="C49" s="39"/>
      <c r="D49" s="39"/>
    </row>
    <row r="50" spans="1:6" x14ac:dyDescent="0.25">
      <c r="A50" s="38"/>
      <c r="B50" s="36"/>
      <c r="C50" s="36"/>
      <c r="D50" s="39"/>
    </row>
    <row r="51" spans="1:6" x14ac:dyDescent="0.25">
      <c r="A51" s="38"/>
      <c r="B51" s="36"/>
      <c r="C51" s="38"/>
      <c r="D51" s="38"/>
    </row>
    <row r="52" spans="1:6" x14ac:dyDescent="0.25">
      <c r="A52" s="38"/>
      <c r="B52" s="36"/>
      <c r="C52" s="39"/>
      <c r="D52" s="39"/>
    </row>
    <row r="53" spans="1:6" x14ac:dyDescent="0.25">
      <c r="A53" s="38"/>
      <c r="B53" s="36"/>
      <c r="C53" s="38"/>
      <c r="D53" s="39"/>
    </row>
    <row r="54" spans="1:6" x14ac:dyDescent="0.25">
      <c r="A54" s="38"/>
      <c r="B54" s="36"/>
      <c r="C54" s="38"/>
      <c r="D54" s="39"/>
    </row>
    <row r="55" spans="1:6" x14ac:dyDescent="0.25">
      <c r="A55" s="38"/>
      <c r="B55" s="38"/>
      <c r="C55" s="38"/>
      <c r="D55" s="49"/>
    </row>
    <row r="56" spans="1:6" x14ac:dyDescent="0.25">
      <c r="A56" s="38"/>
      <c r="B56" s="37"/>
      <c r="C56" s="37"/>
      <c r="D56" s="39"/>
      <c r="F56" s="23"/>
    </row>
    <row r="57" spans="1:6" x14ac:dyDescent="0.25">
      <c r="A57" s="38"/>
      <c r="B57" s="37"/>
      <c r="C57" s="38"/>
      <c r="D57" s="38"/>
    </row>
    <row r="58" spans="1:6" x14ac:dyDescent="0.25">
      <c r="A58" s="38"/>
      <c r="B58" s="36"/>
      <c r="C58" s="38"/>
      <c r="D58" s="38"/>
    </row>
    <row r="59" spans="1:6" x14ac:dyDescent="0.25">
      <c r="A59" s="46"/>
      <c r="B59" s="46"/>
      <c r="C59" s="46"/>
      <c r="D59" s="46"/>
    </row>
    <row r="60" spans="1:6" x14ac:dyDescent="0.25">
      <c r="A60" s="46"/>
      <c r="B60" s="46"/>
      <c r="C60" s="46"/>
      <c r="D60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workbookViewId="0">
      <selection activeCell="D7" sqref="D7"/>
    </sheetView>
  </sheetViews>
  <sheetFormatPr defaultRowHeight="15" x14ac:dyDescent="0.25"/>
  <cols>
    <col min="1" max="1" width="4.85546875" customWidth="1"/>
    <col min="2" max="2" width="50.42578125" customWidth="1"/>
    <col min="3" max="3" width="13" customWidth="1"/>
    <col min="4" max="4" width="12.5703125" customWidth="1"/>
  </cols>
  <sheetData>
    <row r="1" spans="1:4" ht="18.75" customHeight="1" x14ac:dyDescent="0.25">
      <c r="A1" s="1"/>
      <c r="B1" s="54" t="s">
        <v>63</v>
      </c>
      <c r="C1" s="54"/>
      <c r="D1" s="54"/>
    </row>
    <row r="2" spans="1:4" x14ac:dyDescent="0.25">
      <c r="A2" s="1"/>
      <c r="B2" s="2" t="s">
        <v>4</v>
      </c>
      <c r="C2" s="1"/>
      <c r="D2" s="1"/>
    </row>
    <row r="3" spans="1:4" ht="15.75" customHeight="1" x14ac:dyDescent="0.25">
      <c r="A3" s="1"/>
      <c r="B3" s="52" t="s">
        <v>49</v>
      </c>
      <c r="C3" s="50"/>
      <c r="D3" s="50"/>
    </row>
    <row r="4" spans="1:4" x14ac:dyDescent="0.25">
      <c r="A4" s="14"/>
      <c r="B4" s="15" t="s">
        <v>0</v>
      </c>
      <c r="C4" s="15" t="s">
        <v>1</v>
      </c>
      <c r="D4" s="15" t="s">
        <v>29</v>
      </c>
    </row>
    <row r="5" spans="1:4" x14ac:dyDescent="0.25">
      <c r="A5" s="36"/>
      <c r="B5" s="37" t="s">
        <v>12</v>
      </c>
      <c r="C5" s="36"/>
      <c r="D5" s="36"/>
    </row>
    <row r="6" spans="1:4" x14ac:dyDescent="0.25">
      <c r="A6" s="36">
        <v>1</v>
      </c>
      <c r="B6" s="36" t="s">
        <v>91</v>
      </c>
      <c r="C6" s="36">
        <v>1449.6</v>
      </c>
      <c r="D6" s="37">
        <f>C6</f>
        <v>1449.6</v>
      </c>
    </row>
    <row r="7" spans="1:4" x14ac:dyDescent="0.25">
      <c r="A7" s="36"/>
      <c r="B7" s="37"/>
      <c r="C7" s="36"/>
      <c r="D7" s="37"/>
    </row>
    <row r="8" spans="1:4" x14ac:dyDescent="0.25">
      <c r="A8" s="36"/>
      <c r="B8" s="36"/>
      <c r="C8" s="36"/>
      <c r="D8" s="37"/>
    </row>
    <row r="9" spans="1:4" x14ac:dyDescent="0.25">
      <c r="A9" s="37"/>
      <c r="B9" s="36"/>
      <c r="C9" s="36"/>
      <c r="D9" s="37"/>
    </row>
    <row r="10" spans="1:4" x14ac:dyDescent="0.25">
      <c r="A10" s="36"/>
      <c r="B10" s="37"/>
      <c r="C10" s="37"/>
      <c r="D10" s="37"/>
    </row>
    <row r="11" spans="1:4" x14ac:dyDescent="0.25">
      <c r="A11" s="36"/>
      <c r="B11" s="37"/>
      <c r="C11" s="36"/>
      <c r="D11" s="36"/>
    </row>
    <row r="12" spans="1:4" x14ac:dyDescent="0.25">
      <c r="A12" s="36"/>
      <c r="B12" s="36"/>
      <c r="C12" s="36"/>
      <c r="D12" s="37"/>
    </row>
    <row r="13" spans="1:4" x14ac:dyDescent="0.25">
      <c r="A13" s="36"/>
      <c r="B13" s="36"/>
      <c r="C13" s="36"/>
      <c r="D13" s="37"/>
    </row>
    <row r="14" spans="1:4" x14ac:dyDescent="0.25">
      <c r="A14" s="36"/>
      <c r="B14" s="37"/>
      <c r="C14" s="36"/>
      <c r="D14" s="37"/>
    </row>
    <row r="15" spans="1:4" x14ac:dyDescent="0.25">
      <c r="A15" s="36"/>
      <c r="B15" s="37"/>
      <c r="C15" s="36"/>
      <c r="D15" s="36"/>
    </row>
    <row r="16" spans="1:4" x14ac:dyDescent="0.25">
      <c r="A16" s="37"/>
      <c r="B16" s="36"/>
      <c r="C16" s="36"/>
      <c r="D16" s="37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6"/>
      <c r="C18" s="36"/>
      <c r="D18" s="37"/>
    </row>
    <row r="19" spans="1:4" x14ac:dyDescent="0.25">
      <c r="A19" s="36"/>
      <c r="B19" s="37"/>
      <c r="C19" s="36"/>
      <c r="D19" s="37"/>
    </row>
    <row r="20" spans="1:4" x14ac:dyDescent="0.25">
      <c r="A20" s="36"/>
      <c r="B20" s="37"/>
      <c r="C20" s="36"/>
      <c r="D20" s="36"/>
    </row>
    <row r="21" spans="1:4" x14ac:dyDescent="0.25">
      <c r="A21" s="36"/>
      <c r="B21" s="47"/>
      <c r="C21" s="36"/>
      <c r="D21" s="37"/>
    </row>
    <row r="22" spans="1:4" x14ac:dyDescent="0.25">
      <c r="A22" s="37"/>
      <c r="B22" s="37"/>
      <c r="C22" s="36"/>
      <c r="D22" s="37"/>
    </row>
    <row r="23" spans="1:4" x14ac:dyDescent="0.25">
      <c r="A23" s="36"/>
      <c r="B23" s="36"/>
      <c r="C23" s="37"/>
      <c r="D23" s="37"/>
    </row>
    <row r="24" spans="1:4" x14ac:dyDescent="0.25">
      <c r="A24" s="36"/>
      <c r="B24" s="37"/>
      <c r="C24" s="37"/>
      <c r="D24" s="37"/>
    </row>
    <row r="25" spans="1:4" x14ac:dyDescent="0.25">
      <c r="A25" s="36"/>
      <c r="B25" s="36"/>
      <c r="C25" s="37"/>
      <c r="D25" s="37"/>
    </row>
    <row r="26" spans="1:4" x14ac:dyDescent="0.25">
      <c r="A26" s="36"/>
      <c r="B26" s="36"/>
      <c r="C26" s="37"/>
      <c r="D26" s="37"/>
    </row>
    <row r="27" spans="1:4" x14ac:dyDescent="0.25">
      <c r="A27" s="36"/>
      <c r="B27" s="36"/>
      <c r="C27" s="37"/>
      <c r="D27" s="37"/>
    </row>
    <row r="28" spans="1:4" x14ac:dyDescent="0.25">
      <c r="A28" s="36"/>
      <c r="B28" s="36"/>
      <c r="C28" s="37"/>
      <c r="D28" s="37"/>
    </row>
    <row r="29" spans="1:4" x14ac:dyDescent="0.25">
      <c r="A29" s="36"/>
      <c r="B29" s="36"/>
      <c r="C29" s="36"/>
      <c r="D29" s="36"/>
    </row>
    <row r="30" spans="1:4" x14ac:dyDescent="0.25">
      <c r="A30" s="36"/>
      <c r="B30" s="36"/>
      <c r="C30" s="43"/>
      <c r="D30" s="36"/>
    </row>
    <row r="31" spans="1:4" x14ac:dyDescent="0.25">
      <c r="A31" s="44"/>
      <c r="B31" s="37"/>
      <c r="C31" s="45"/>
      <c r="D31" s="37"/>
    </row>
    <row r="32" spans="1:4" x14ac:dyDescent="0.25">
      <c r="A32" s="36"/>
      <c r="B32" s="37"/>
      <c r="C32" s="36"/>
      <c r="D32" s="36"/>
    </row>
    <row r="33" spans="1:4" x14ac:dyDescent="0.25">
      <c r="A33" s="36"/>
      <c r="B33" s="36"/>
      <c r="C33" s="36"/>
      <c r="D33" s="37"/>
    </row>
    <row r="34" spans="1:4" x14ac:dyDescent="0.25">
      <c r="A34" s="38"/>
      <c r="B34" s="36"/>
      <c r="C34" s="38"/>
      <c r="D34" s="38"/>
    </row>
    <row r="35" spans="1:4" x14ac:dyDescent="0.25">
      <c r="A35" s="36"/>
      <c r="B35" s="37"/>
      <c r="C35" s="37"/>
      <c r="D35" s="39"/>
    </row>
    <row r="36" spans="1:4" x14ac:dyDescent="0.25">
      <c r="A36" s="46"/>
      <c r="B36" s="46"/>
      <c r="C36" s="46"/>
      <c r="D36" s="46"/>
    </row>
    <row r="37" spans="1:4" x14ac:dyDescent="0.25">
      <c r="A37" s="46"/>
      <c r="B37" s="46"/>
      <c r="C37" s="46"/>
      <c r="D37" s="46"/>
    </row>
    <row r="38" spans="1:4" x14ac:dyDescent="0.25">
      <c r="A38" s="46"/>
      <c r="B38" s="46"/>
      <c r="C38" s="46"/>
      <c r="D38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workbookViewId="0">
      <selection activeCell="D21" sqref="D21"/>
    </sheetView>
  </sheetViews>
  <sheetFormatPr defaultRowHeight="15" x14ac:dyDescent="0.25"/>
  <cols>
    <col min="1" max="1" width="6.28515625" customWidth="1"/>
    <col min="2" max="2" width="45.140625" customWidth="1"/>
    <col min="4" max="4" width="10.85546875" customWidth="1"/>
  </cols>
  <sheetData>
    <row r="1" spans="1:5" ht="21" x14ac:dyDescent="0.35">
      <c r="A1" s="1"/>
      <c r="B1" s="51" t="s">
        <v>63</v>
      </c>
      <c r="C1" s="51"/>
      <c r="D1" s="51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52" t="s">
        <v>32</v>
      </c>
      <c r="C3" s="50"/>
      <c r="D3" s="50"/>
      <c r="E3" s="1"/>
    </row>
    <row r="4" spans="1:5" ht="26.25" x14ac:dyDescent="0.25">
      <c r="A4" s="14"/>
      <c r="B4" s="15" t="s">
        <v>0</v>
      </c>
      <c r="C4" s="15" t="s">
        <v>1</v>
      </c>
      <c r="D4" s="15" t="s">
        <v>29</v>
      </c>
      <c r="E4" s="1"/>
    </row>
    <row r="5" spans="1:5" x14ac:dyDescent="0.25">
      <c r="A5" s="14"/>
      <c r="B5" s="19" t="s">
        <v>2</v>
      </c>
      <c r="C5" s="14"/>
      <c r="D5" s="14"/>
      <c r="E5" s="1"/>
    </row>
    <row r="6" spans="1:5" ht="30" x14ac:dyDescent="0.25">
      <c r="A6" s="36">
        <v>1</v>
      </c>
      <c r="B6" s="36" t="s">
        <v>65</v>
      </c>
      <c r="C6" s="36">
        <f>2153+1598</f>
        <v>3751</v>
      </c>
      <c r="D6" s="37">
        <f>C6</f>
        <v>3751</v>
      </c>
      <c r="E6" s="20"/>
    </row>
    <row r="7" spans="1:5" x14ac:dyDescent="0.25">
      <c r="A7" s="36"/>
      <c r="B7" s="37" t="s">
        <v>9</v>
      </c>
      <c r="C7" s="36"/>
      <c r="D7" s="37"/>
      <c r="E7" s="20"/>
    </row>
    <row r="8" spans="1:5" ht="30" x14ac:dyDescent="0.25">
      <c r="A8" s="36">
        <v>1</v>
      </c>
      <c r="B8" s="36" t="s">
        <v>65</v>
      </c>
      <c r="C8" s="36">
        <v>1585</v>
      </c>
      <c r="D8" s="37">
        <f>C8+D6</f>
        <v>5336</v>
      </c>
      <c r="E8" s="20"/>
    </row>
    <row r="9" spans="1:5" x14ac:dyDescent="0.25">
      <c r="A9" s="36"/>
      <c r="B9" s="37" t="s">
        <v>11</v>
      </c>
      <c r="C9" s="37"/>
      <c r="D9" s="37"/>
    </row>
    <row r="10" spans="1:5" x14ac:dyDescent="0.25">
      <c r="A10" s="36">
        <v>1</v>
      </c>
      <c r="B10" s="36" t="s">
        <v>83</v>
      </c>
      <c r="C10" s="36">
        <v>3274</v>
      </c>
      <c r="D10" s="37">
        <f>C10+D8</f>
        <v>8610</v>
      </c>
    </row>
    <row r="11" spans="1:5" x14ac:dyDescent="0.25">
      <c r="A11" s="36"/>
      <c r="B11" s="37" t="s">
        <v>13</v>
      </c>
      <c r="C11" s="37"/>
      <c r="D11" s="37"/>
    </row>
    <row r="12" spans="1:5" ht="30" x14ac:dyDescent="0.25">
      <c r="A12" s="36">
        <v>1</v>
      </c>
      <c r="B12" s="36" t="s">
        <v>93</v>
      </c>
      <c r="C12" s="36">
        <v>1244</v>
      </c>
      <c r="D12" s="37">
        <f>C12+D10</f>
        <v>9854</v>
      </c>
    </row>
    <row r="13" spans="1:5" x14ac:dyDescent="0.25">
      <c r="A13" s="36"/>
      <c r="B13" s="37" t="s">
        <v>15</v>
      </c>
      <c r="C13" s="37"/>
      <c r="D13" s="37"/>
      <c r="E13" s="20"/>
    </row>
    <row r="14" spans="1:5" ht="30" x14ac:dyDescent="0.25">
      <c r="A14" s="36">
        <v>1</v>
      </c>
      <c r="B14" s="36" t="s">
        <v>100</v>
      </c>
      <c r="C14" s="37">
        <v>3988</v>
      </c>
      <c r="D14" s="39"/>
      <c r="E14" s="20"/>
    </row>
    <row r="15" spans="1:5" ht="30" x14ac:dyDescent="0.25">
      <c r="A15" s="36">
        <v>2</v>
      </c>
      <c r="B15" s="36" t="s">
        <v>101</v>
      </c>
      <c r="C15" s="36">
        <v>4501</v>
      </c>
      <c r="D15" s="39"/>
    </row>
    <row r="16" spans="1:5" x14ac:dyDescent="0.25">
      <c r="A16" s="36"/>
      <c r="B16" s="37" t="s">
        <v>99</v>
      </c>
      <c r="C16" s="37">
        <f>SUM(C14:C15)</f>
        <v>8489</v>
      </c>
      <c r="D16" s="37">
        <f>C16+D12</f>
        <v>18343</v>
      </c>
    </row>
    <row r="17" spans="1:5" x14ac:dyDescent="0.25">
      <c r="A17" s="36"/>
      <c r="B17" s="37" t="s">
        <v>17</v>
      </c>
      <c r="C17" s="37"/>
      <c r="D17" s="37"/>
    </row>
    <row r="18" spans="1:5" ht="30" x14ac:dyDescent="0.25">
      <c r="A18" s="14">
        <v>1</v>
      </c>
      <c r="B18" s="3" t="s">
        <v>110</v>
      </c>
      <c r="C18" s="14">
        <v>812</v>
      </c>
      <c r="D18" s="37"/>
      <c r="E18" s="20"/>
    </row>
    <row r="19" spans="1:5" x14ac:dyDescent="0.25">
      <c r="A19" s="14">
        <v>2</v>
      </c>
      <c r="B19" s="36" t="s">
        <v>83</v>
      </c>
      <c r="C19" s="36">
        <v>2506</v>
      </c>
      <c r="D19" s="37"/>
    </row>
    <row r="20" spans="1:5" x14ac:dyDescent="0.25">
      <c r="A20" s="36"/>
      <c r="B20" s="37" t="s">
        <v>109</v>
      </c>
      <c r="C20" s="37">
        <f>SUM(C18:C19)</f>
        <v>3318</v>
      </c>
      <c r="D20" s="37">
        <f>C20+D16</f>
        <v>21661</v>
      </c>
    </row>
    <row r="21" spans="1:5" x14ac:dyDescent="0.25">
      <c r="A21" s="36"/>
      <c r="B21" s="36"/>
      <c r="C21" s="36"/>
      <c r="D21" s="37"/>
    </row>
    <row r="22" spans="1:5" x14ac:dyDescent="0.25">
      <c r="A22" s="36"/>
      <c r="B22" s="36"/>
      <c r="C22" s="36"/>
      <c r="D22" s="37"/>
    </row>
    <row r="23" spans="1:5" x14ac:dyDescent="0.25">
      <c r="A23" s="36"/>
      <c r="B23" s="37"/>
      <c r="C23" s="36"/>
      <c r="D23" s="37"/>
    </row>
    <row r="24" spans="1:5" x14ac:dyDescent="0.25">
      <c r="A24" s="36"/>
      <c r="B24" s="36"/>
      <c r="C24" s="37"/>
      <c r="D24" s="37"/>
    </row>
    <row r="25" spans="1:5" x14ac:dyDescent="0.25">
      <c r="A25" s="36"/>
      <c r="B25" s="37"/>
      <c r="C25" s="36"/>
      <c r="D25" s="37"/>
    </row>
    <row r="26" spans="1:5" x14ac:dyDescent="0.25">
      <c r="A26" s="36"/>
      <c r="B26" s="36"/>
      <c r="C26" s="36"/>
      <c r="D26" s="37"/>
    </row>
    <row r="27" spans="1:5" x14ac:dyDescent="0.25">
      <c r="A27" s="36"/>
      <c r="B27" s="36"/>
      <c r="C27" s="36"/>
      <c r="D27" s="37"/>
    </row>
    <row r="28" spans="1:5" x14ac:dyDescent="0.25">
      <c r="A28" s="36"/>
      <c r="B28" s="37"/>
      <c r="C28" s="36"/>
      <c r="D28" s="37"/>
    </row>
    <row r="29" spans="1:5" x14ac:dyDescent="0.25">
      <c r="A29" s="36"/>
      <c r="B29" s="36"/>
      <c r="C29" s="36"/>
      <c r="D29" s="36"/>
    </row>
    <row r="30" spans="1:5" x14ac:dyDescent="0.25">
      <c r="A30" s="36"/>
      <c r="B30" s="36"/>
      <c r="C30" s="36"/>
      <c r="D30" s="37"/>
    </row>
    <row r="31" spans="1:5" x14ac:dyDescent="0.25">
      <c r="A31" s="38"/>
      <c r="B31" s="36"/>
      <c r="C31" s="38"/>
      <c r="D31" s="39"/>
    </row>
    <row r="32" spans="1:5" x14ac:dyDescent="0.25">
      <c r="A32" s="36"/>
      <c r="B32" s="37"/>
      <c r="C32" s="36"/>
      <c r="D32" s="37"/>
    </row>
    <row r="33" spans="1:4" x14ac:dyDescent="0.25">
      <c r="A33" s="37"/>
      <c r="B33" s="36"/>
      <c r="C33" s="36"/>
      <c r="D33" s="39"/>
    </row>
    <row r="34" spans="1:4" x14ac:dyDescent="0.25">
      <c r="A34" s="48"/>
      <c r="B34" s="36"/>
      <c r="C34" s="36"/>
      <c r="D34" s="41"/>
    </row>
    <row r="35" spans="1:4" x14ac:dyDescent="0.25">
      <c r="A35" s="38"/>
      <c r="B35" s="37"/>
      <c r="C35" s="38"/>
      <c r="D35" s="39"/>
    </row>
    <row r="36" spans="1:4" x14ac:dyDescent="0.25">
      <c r="A36" s="42"/>
      <c r="B36" s="37"/>
      <c r="C36" s="38"/>
      <c r="D36" s="41"/>
    </row>
    <row r="37" spans="1:4" x14ac:dyDescent="0.25">
      <c r="A37" s="38"/>
      <c r="B37" s="36"/>
      <c r="C37" s="38"/>
      <c r="D37" s="38"/>
    </row>
    <row r="38" spans="1:4" x14ac:dyDescent="0.25">
      <c r="A38" s="38"/>
      <c r="B38" s="36"/>
      <c r="C38" s="36"/>
      <c r="D38" s="39"/>
    </row>
    <row r="39" spans="1:4" x14ac:dyDescent="0.25">
      <c r="A39" s="38"/>
      <c r="B39" s="36"/>
      <c r="C39" s="36"/>
      <c r="D39" s="39"/>
    </row>
    <row r="40" spans="1:4" x14ac:dyDescent="0.25">
      <c r="A40" s="40"/>
      <c r="B40" s="36"/>
      <c r="C40" s="38"/>
      <c r="D40" s="41"/>
    </row>
    <row r="41" spans="1:4" x14ac:dyDescent="0.25">
      <c r="A41" s="3"/>
      <c r="B41" s="3"/>
      <c r="C41" s="3"/>
      <c r="D41" s="21"/>
    </row>
    <row r="42" spans="1:4" x14ac:dyDescent="0.25">
      <c r="A42" s="3"/>
      <c r="B42" s="3"/>
      <c r="C42" s="3"/>
      <c r="D42" s="21"/>
    </row>
    <row r="43" spans="1:4" x14ac:dyDescent="0.25">
      <c r="A43" s="21"/>
      <c r="B43" s="3"/>
      <c r="C43" s="21"/>
      <c r="D43" s="26"/>
    </row>
    <row r="44" spans="1:4" x14ac:dyDescent="0.25">
      <c r="A44" s="21"/>
      <c r="B44" s="19"/>
      <c r="C44" s="19"/>
      <c r="D44" s="22"/>
    </row>
    <row r="45" spans="1:4" x14ac:dyDescent="0.25">
      <c r="A45" s="21"/>
      <c r="B45" s="3"/>
      <c r="C45" s="21"/>
      <c r="D45" s="2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topLeftCell="A16" workbookViewId="0">
      <selection activeCell="D45" sqref="D45"/>
    </sheetView>
  </sheetViews>
  <sheetFormatPr defaultRowHeight="15" x14ac:dyDescent="0.25"/>
  <cols>
    <col min="1" max="1" width="3.85546875" customWidth="1"/>
    <col min="2" max="2" width="47.7109375" customWidth="1"/>
    <col min="3" max="3" width="10.140625" customWidth="1"/>
    <col min="4" max="4" width="13.42578125" customWidth="1"/>
  </cols>
  <sheetData>
    <row r="1" spans="1:8" ht="21" x14ac:dyDescent="0.35">
      <c r="A1" s="1"/>
      <c r="B1" s="51" t="s">
        <v>63</v>
      </c>
      <c r="C1" s="51"/>
      <c r="D1" s="51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ht="21" customHeight="1" x14ac:dyDescent="0.25">
      <c r="A3" s="1"/>
      <c r="B3" s="52" t="s">
        <v>46</v>
      </c>
      <c r="C3" s="53"/>
      <c r="D3" s="53"/>
      <c r="E3" s="1"/>
      <c r="F3" s="1"/>
      <c r="G3" s="1"/>
      <c r="H3" s="1"/>
    </row>
    <row r="4" spans="1:8" x14ac:dyDescent="0.25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 x14ac:dyDescent="0.25">
      <c r="A5" s="14"/>
      <c r="B5" s="19" t="s">
        <v>2</v>
      </c>
      <c r="C5" s="14"/>
      <c r="D5" s="14"/>
      <c r="E5" s="1"/>
      <c r="F5" s="1"/>
      <c r="G5" s="1"/>
      <c r="H5" s="1"/>
    </row>
    <row r="6" spans="1:8" x14ac:dyDescent="0.25">
      <c r="A6" s="36">
        <v>1</v>
      </c>
      <c r="B6" s="36" t="s">
        <v>61</v>
      </c>
      <c r="C6" s="36">
        <v>1296</v>
      </c>
      <c r="D6" s="36"/>
    </row>
    <row r="7" spans="1:8" x14ac:dyDescent="0.25">
      <c r="A7" s="36">
        <v>2</v>
      </c>
      <c r="B7" s="36" t="s">
        <v>59</v>
      </c>
      <c r="C7" s="36">
        <f>2370+2370+790</f>
        <v>5530</v>
      </c>
      <c r="D7" s="37"/>
    </row>
    <row r="8" spans="1:8" s="20" customFormat="1" x14ac:dyDescent="0.25">
      <c r="A8" s="36"/>
      <c r="B8" s="37" t="s">
        <v>60</v>
      </c>
      <c r="C8" s="37">
        <f>SUM(C6:C7)</f>
        <v>6826</v>
      </c>
      <c r="D8" s="37">
        <f>C8</f>
        <v>6826</v>
      </c>
    </row>
    <row r="9" spans="1:8" s="20" customFormat="1" x14ac:dyDescent="0.25">
      <c r="A9" s="14"/>
      <c r="B9" s="19" t="s">
        <v>7</v>
      </c>
      <c r="C9" s="14"/>
      <c r="D9" s="14"/>
    </row>
    <row r="10" spans="1:8" x14ac:dyDescent="0.25">
      <c r="A10" s="36">
        <v>1</v>
      </c>
      <c r="B10" s="36" t="s">
        <v>61</v>
      </c>
      <c r="C10" s="36">
        <v>1296</v>
      </c>
      <c r="D10" s="36"/>
      <c r="F10" t="s">
        <v>30</v>
      </c>
    </row>
    <row r="11" spans="1:8" s="20" customFormat="1" x14ac:dyDescent="0.25">
      <c r="A11" s="36">
        <v>2</v>
      </c>
      <c r="B11" s="36" t="s">
        <v>59</v>
      </c>
      <c r="C11" s="36">
        <v>1777.5</v>
      </c>
      <c r="D11" s="37"/>
    </row>
    <row r="12" spans="1:8" x14ac:dyDescent="0.25">
      <c r="A12" s="36"/>
      <c r="B12" s="37" t="s">
        <v>67</v>
      </c>
      <c r="C12" s="37">
        <f>SUM(C10:C11)</f>
        <v>3073.5</v>
      </c>
      <c r="D12" s="37">
        <f>C12+D8</f>
        <v>9899.5</v>
      </c>
    </row>
    <row r="13" spans="1:8" x14ac:dyDescent="0.25">
      <c r="A13" s="36"/>
      <c r="B13" s="37" t="s">
        <v>3</v>
      </c>
      <c r="C13" s="36"/>
      <c r="D13" s="37"/>
    </row>
    <row r="14" spans="1:8" x14ac:dyDescent="0.25">
      <c r="A14" s="36">
        <v>1</v>
      </c>
      <c r="B14" s="36" t="s">
        <v>61</v>
      </c>
      <c r="C14" s="36">
        <v>1296</v>
      </c>
      <c r="D14" s="37"/>
    </row>
    <row r="15" spans="1:8" x14ac:dyDescent="0.25">
      <c r="A15" s="36">
        <v>2</v>
      </c>
      <c r="B15" s="36" t="s">
        <v>59</v>
      </c>
      <c r="C15" s="36">
        <v>3950</v>
      </c>
      <c r="D15" s="37"/>
    </row>
    <row r="16" spans="1:8" x14ac:dyDescent="0.25">
      <c r="A16" s="36">
        <v>3</v>
      </c>
      <c r="B16" s="36" t="s">
        <v>68</v>
      </c>
      <c r="C16" s="36">
        <v>3555</v>
      </c>
      <c r="D16" s="37"/>
    </row>
    <row r="17" spans="1:4" x14ac:dyDescent="0.25">
      <c r="A17" s="36"/>
      <c r="B17" s="37" t="s">
        <v>69</v>
      </c>
      <c r="C17" s="37">
        <f>SUM(C14:C16)</f>
        <v>8801</v>
      </c>
      <c r="D17" s="37">
        <f>C17+D12</f>
        <v>18700.5</v>
      </c>
    </row>
    <row r="18" spans="1:4" x14ac:dyDescent="0.25">
      <c r="A18" s="36"/>
      <c r="B18" s="37" t="s">
        <v>9</v>
      </c>
      <c r="C18" s="36"/>
      <c r="D18" s="37"/>
    </row>
    <row r="19" spans="1:4" x14ac:dyDescent="0.25">
      <c r="A19" s="36">
        <v>1</v>
      </c>
      <c r="B19" s="36" t="s">
        <v>61</v>
      </c>
      <c r="C19" s="36">
        <v>1296</v>
      </c>
      <c r="D19" s="37"/>
    </row>
    <row r="20" spans="1:4" ht="45" x14ac:dyDescent="0.25">
      <c r="A20" s="36">
        <v>2</v>
      </c>
      <c r="B20" s="36" t="s">
        <v>75</v>
      </c>
      <c r="C20" s="36">
        <v>2025.5</v>
      </c>
      <c r="D20" s="37"/>
    </row>
    <row r="21" spans="1:4" x14ac:dyDescent="0.25">
      <c r="A21" s="36">
        <v>3</v>
      </c>
      <c r="B21" s="36" t="s">
        <v>76</v>
      </c>
      <c r="C21" s="36">
        <v>2370</v>
      </c>
      <c r="D21" s="37"/>
    </row>
    <row r="22" spans="1:4" x14ac:dyDescent="0.25">
      <c r="A22" s="36">
        <v>4</v>
      </c>
      <c r="B22" s="36" t="s">
        <v>77</v>
      </c>
      <c r="C22" s="36">
        <v>3058.5</v>
      </c>
      <c r="D22" s="37"/>
    </row>
    <row r="23" spans="1:4" x14ac:dyDescent="0.25">
      <c r="A23" s="36"/>
      <c r="B23" s="37" t="s">
        <v>74</v>
      </c>
      <c r="C23" s="37">
        <f>SUM(C19:C22)</f>
        <v>8750</v>
      </c>
      <c r="D23" s="37">
        <f>C23+D17</f>
        <v>27450.5</v>
      </c>
    </row>
    <row r="24" spans="1:4" x14ac:dyDescent="0.25">
      <c r="A24" s="36"/>
      <c r="B24" s="37" t="s">
        <v>82</v>
      </c>
      <c r="C24" s="36"/>
      <c r="D24" s="37"/>
    </row>
    <row r="25" spans="1:4" x14ac:dyDescent="0.25">
      <c r="A25" s="36">
        <v>1</v>
      </c>
      <c r="B25" s="36" t="s">
        <v>61</v>
      </c>
      <c r="C25" s="36">
        <v>1296</v>
      </c>
      <c r="D25" s="37">
        <f>C25+D23</f>
        <v>28746.5</v>
      </c>
    </row>
    <row r="26" spans="1:4" x14ac:dyDescent="0.25">
      <c r="A26" s="36"/>
      <c r="B26" s="37" t="s">
        <v>84</v>
      </c>
      <c r="C26" s="36"/>
      <c r="D26" s="37"/>
    </row>
    <row r="27" spans="1:4" x14ac:dyDescent="0.25">
      <c r="A27" s="36">
        <v>1</v>
      </c>
      <c r="B27" s="36" t="s">
        <v>61</v>
      </c>
      <c r="C27" s="36">
        <v>1296</v>
      </c>
      <c r="D27" s="37">
        <f>C27+D25</f>
        <v>30042.5</v>
      </c>
    </row>
    <row r="28" spans="1:4" x14ac:dyDescent="0.25">
      <c r="A28" s="36"/>
      <c r="B28" s="37" t="s">
        <v>90</v>
      </c>
      <c r="C28" s="36"/>
      <c r="D28" s="37"/>
    </row>
    <row r="29" spans="1:4" x14ac:dyDescent="0.25">
      <c r="A29" s="36">
        <v>1</v>
      </c>
      <c r="B29" s="36" t="s">
        <v>61</v>
      </c>
      <c r="C29" s="36">
        <v>1296</v>
      </c>
      <c r="D29" s="37">
        <f>C29+D27</f>
        <v>31338.5</v>
      </c>
    </row>
    <row r="30" spans="1:4" x14ac:dyDescent="0.25">
      <c r="A30" s="36"/>
      <c r="B30" s="37" t="s">
        <v>13</v>
      </c>
      <c r="C30" s="36"/>
      <c r="D30" s="37"/>
    </row>
    <row r="31" spans="1:4" x14ac:dyDescent="0.25">
      <c r="A31" s="36">
        <v>1</v>
      </c>
      <c r="B31" s="36" t="s">
        <v>61</v>
      </c>
      <c r="C31" s="36">
        <v>1296</v>
      </c>
      <c r="D31" s="37">
        <f>C31+D29</f>
        <v>32634.5</v>
      </c>
    </row>
    <row r="32" spans="1:4" x14ac:dyDescent="0.25">
      <c r="A32" s="36"/>
      <c r="B32" s="37" t="s">
        <v>14</v>
      </c>
      <c r="C32" s="36"/>
      <c r="D32" s="37"/>
    </row>
    <row r="33" spans="1:4" x14ac:dyDescent="0.25">
      <c r="A33" s="36">
        <v>1</v>
      </c>
      <c r="B33" s="36" t="s">
        <v>61</v>
      </c>
      <c r="C33" s="36">
        <v>1296</v>
      </c>
      <c r="D33" s="37">
        <f>C33+D31</f>
        <v>33930.5</v>
      </c>
    </row>
    <row r="34" spans="1:4" x14ac:dyDescent="0.25">
      <c r="A34" s="36"/>
      <c r="B34" s="37" t="s">
        <v>15</v>
      </c>
      <c r="C34" s="36"/>
      <c r="D34" s="37"/>
    </row>
    <row r="35" spans="1:4" x14ac:dyDescent="0.25">
      <c r="A35" s="36">
        <v>1</v>
      </c>
      <c r="B35" s="36" t="s">
        <v>61</v>
      </c>
      <c r="C35" s="36">
        <v>1296</v>
      </c>
      <c r="D35" s="37">
        <f>C35+D33</f>
        <v>35226.5</v>
      </c>
    </row>
    <row r="36" spans="1:4" x14ac:dyDescent="0.25">
      <c r="A36" s="36"/>
      <c r="B36" s="37" t="s">
        <v>16</v>
      </c>
      <c r="C36" s="36"/>
      <c r="D36" s="37"/>
    </row>
    <row r="37" spans="1:4" x14ac:dyDescent="0.25">
      <c r="A37" s="36">
        <v>1</v>
      </c>
      <c r="B37" s="36" t="s">
        <v>61</v>
      </c>
      <c r="C37" s="36">
        <v>1296</v>
      </c>
      <c r="D37" s="37"/>
    </row>
    <row r="38" spans="1:4" x14ac:dyDescent="0.25">
      <c r="A38" s="36">
        <v>2</v>
      </c>
      <c r="B38" s="36" t="s">
        <v>102</v>
      </c>
      <c r="C38" s="36">
        <f>1777.5+1185</f>
        <v>2962.5</v>
      </c>
      <c r="D38" s="37"/>
    </row>
    <row r="39" spans="1:4" x14ac:dyDescent="0.25">
      <c r="A39" s="36"/>
      <c r="B39" s="37" t="s">
        <v>103</v>
      </c>
      <c r="C39" s="37">
        <f>SUM(C37:C38)</f>
        <v>4258.5</v>
      </c>
      <c r="D39" s="37">
        <f>C39+D35</f>
        <v>39485</v>
      </c>
    </row>
    <row r="40" spans="1:4" x14ac:dyDescent="0.25">
      <c r="A40" s="36"/>
      <c r="B40" s="37" t="s">
        <v>17</v>
      </c>
      <c r="C40" s="36"/>
      <c r="D40" s="37"/>
    </row>
    <row r="41" spans="1:4" x14ac:dyDescent="0.25">
      <c r="A41" s="36">
        <v>1</v>
      </c>
      <c r="B41" s="36" t="s">
        <v>61</v>
      </c>
      <c r="C41" s="36">
        <v>1296</v>
      </c>
      <c r="D41" s="37"/>
    </row>
    <row r="42" spans="1:4" x14ac:dyDescent="0.25">
      <c r="A42" s="36">
        <v>2</v>
      </c>
      <c r="B42" s="36" t="s">
        <v>111</v>
      </c>
      <c r="C42" s="36">
        <v>1185</v>
      </c>
      <c r="D42" s="37"/>
    </row>
    <row r="43" spans="1:4" ht="30" x14ac:dyDescent="0.25">
      <c r="A43" s="36">
        <v>3</v>
      </c>
      <c r="B43" s="36" t="s">
        <v>112</v>
      </c>
      <c r="C43" s="36">
        <v>1659</v>
      </c>
      <c r="D43" s="37"/>
    </row>
    <row r="44" spans="1:4" x14ac:dyDescent="0.25">
      <c r="A44" s="36"/>
      <c r="B44" s="37" t="s">
        <v>109</v>
      </c>
      <c r="C44" s="37">
        <f>SUM(C41:C43)</f>
        <v>4140</v>
      </c>
      <c r="D44" s="37">
        <f>C44+D39</f>
        <v>43625</v>
      </c>
    </row>
    <row r="45" spans="1:4" x14ac:dyDescent="0.25">
      <c r="A45" s="36"/>
      <c r="B45" s="37"/>
      <c r="C45" s="37"/>
      <c r="D45" s="37"/>
    </row>
    <row r="46" spans="1:4" x14ac:dyDescent="0.25">
      <c r="A46" s="36"/>
      <c r="B46" s="36"/>
      <c r="C46" s="36"/>
      <c r="D46" s="37"/>
    </row>
    <row r="47" spans="1:4" x14ac:dyDescent="0.25">
      <c r="A47" s="36"/>
      <c r="B47" s="36"/>
      <c r="C47" s="36"/>
      <c r="D47" s="37"/>
    </row>
    <row r="48" spans="1:4" x14ac:dyDescent="0.25">
      <c r="A48" s="36"/>
      <c r="B48" s="36"/>
      <c r="C48" s="36"/>
      <c r="D48" s="37"/>
    </row>
    <row r="49" spans="1:4" x14ac:dyDescent="0.25">
      <c r="A49" s="36"/>
      <c r="B49" s="37"/>
      <c r="C49" s="36"/>
      <c r="D49" s="37"/>
    </row>
    <row r="50" spans="1:4" x14ac:dyDescent="0.25">
      <c r="A50" s="38"/>
      <c r="B50" s="39"/>
      <c r="C50" s="39"/>
      <c r="D50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>
      <selection activeCell="A5" sqref="A5:D8"/>
    </sheetView>
  </sheetViews>
  <sheetFormatPr defaultRowHeight="15" x14ac:dyDescent="0.25"/>
  <cols>
    <col min="1" max="1" width="4.140625" customWidth="1"/>
    <col min="2" max="2" width="50.140625" customWidth="1"/>
    <col min="4" max="4" width="14" customWidth="1"/>
  </cols>
  <sheetData>
    <row r="1" spans="1:8" ht="21" x14ac:dyDescent="0.35">
      <c r="A1" s="1"/>
      <c r="B1" s="54" t="s">
        <v>63</v>
      </c>
      <c r="C1" s="54"/>
      <c r="D1" s="54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52" t="s">
        <v>8</v>
      </c>
      <c r="C3" s="53"/>
      <c r="D3" s="53"/>
      <c r="E3" s="1"/>
      <c r="F3" s="1"/>
      <c r="G3" s="1"/>
      <c r="H3" s="1"/>
    </row>
    <row r="4" spans="1:8" x14ac:dyDescent="0.25">
      <c r="A4" s="3"/>
      <c r="B4" s="25" t="s">
        <v>0</v>
      </c>
      <c r="C4" s="25" t="s">
        <v>1</v>
      </c>
      <c r="D4" s="25" t="s">
        <v>29</v>
      </c>
      <c r="E4" s="1"/>
      <c r="F4" s="1"/>
      <c r="G4" s="1"/>
      <c r="H4" s="1"/>
    </row>
    <row r="5" spans="1:8" x14ac:dyDescent="0.25">
      <c r="A5" s="37"/>
      <c r="B5" s="37" t="s">
        <v>16</v>
      </c>
      <c r="C5" s="37"/>
      <c r="D5" s="37"/>
      <c r="E5" s="1"/>
      <c r="F5" s="1"/>
      <c r="G5" s="1"/>
      <c r="H5" s="1"/>
    </row>
    <row r="6" spans="1:8" s="20" customFormat="1" x14ac:dyDescent="0.25">
      <c r="A6" s="37">
        <v>1</v>
      </c>
      <c r="B6" s="36" t="s">
        <v>104</v>
      </c>
      <c r="C6" s="36">
        <v>101540</v>
      </c>
      <c r="D6" s="37"/>
    </row>
    <row r="7" spans="1:8" x14ac:dyDescent="0.25">
      <c r="A7" s="38">
        <v>2</v>
      </c>
      <c r="B7" s="38" t="s">
        <v>105</v>
      </c>
      <c r="C7" s="38">
        <v>3424</v>
      </c>
      <c r="D7" s="39"/>
    </row>
    <row r="8" spans="1:8" s="20" customFormat="1" x14ac:dyDescent="0.25">
      <c r="A8" s="38"/>
      <c r="B8" s="39" t="s">
        <v>103</v>
      </c>
      <c r="C8" s="39">
        <f>SUM(C6:C7)</f>
        <v>104964</v>
      </c>
      <c r="D8" s="39">
        <f>C8</f>
        <v>104964</v>
      </c>
    </row>
    <row r="9" spans="1:8" x14ac:dyDescent="0.25">
      <c r="A9" s="38"/>
      <c r="B9" s="39"/>
      <c r="C9" s="38"/>
      <c r="D9" s="39"/>
    </row>
    <row r="10" spans="1:8" x14ac:dyDescent="0.25">
      <c r="A10" s="38"/>
      <c r="B10" s="36"/>
      <c r="C10" s="36"/>
      <c r="D10" s="39"/>
    </row>
    <row r="11" spans="1:8" x14ac:dyDescent="0.25">
      <c r="A11" s="36"/>
      <c r="B11" s="37"/>
      <c r="C11" s="38"/>
      <c r="D11" s="39"/>
    </row>
    <row r="12" spans="1:8" x14ac:dyDescent="0.25">
      <c r="A12" s="36"/>
      <c r="B12" s="36"/>
      <c r="C12" s="38"/>
      <c r="D12" s="39"/>
    </row>
    <row r="13" spans="1:8" x14ac:dyDescent="0.25">
      <c r="A13" s="37"/>
      <c r="B13" s="37"/>
      <c r="C13" s="37"/>
      <c r="D13" s="37"/>
    </row>
    <row r="14" spans="1:8" x14ac:dyDescent="0.25">
      <c r="A14" s="37"/>
      <c r="B14" s="37"/>
      <c r="C14" s="37"/>
      <c r="D14" s="37"/>
    </row>
    <row r="15" spans="1:8" x14ac:dyDescent="0.25">
      <c r="A15" s="37"/>
      <c r="B15" s="37"/>
      <c r="C15" s="37"/>
      <c r="D15" s="37"/>
    </row>
    <row r="16" spans="1:8" x14ac:dyDescent="0.25">
      <c r="A16" s="37"/>
      <c r="B16" s="37"/>
      <c r="C16" s="37"/>
      <c r="D16" s="37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7"/>
      <c r="C18" s="37"/>
      <c r="D18" s="37"/>
    </row>
    <row r="19" spans="1:4" x14ac:dyDescent="0.25">
      <c r="A19" s="36"/>
      <c r="B19" s="37"/>
      <c r="C19" s="38"/>
      <c r="D19" s="38"/>
    </row>
    <row r="20" spans="1:4" x14ac:dyDescent="0.25">
      <c r="A20" s="36"/>
      <c r="B20" s="36"/>
      <c r="C20" s="38"/>
      <c r="D20" s="39"/>
    </row>
    <row r="21" spans="1:4" x14ac:dyDescent="0.25">
      <c r="A21" s="36"/>
      <c r="B21" s="36"/>
      <c r="C21" s="38"/>
      <c r="D21" s="38"/>
    </row>
    <row r="22" spans="1:4" x14ac:dyDescent="0.25">
      <c r="A22" s="36"/>
      <c r="B22" s="37"/>
      <c r="C22" s="39"/>
      <c r="D22" s="39"/>
    </row>
    <row r="23" spans="1:4" x14ac:dyDescent="0.25">
      <c r="A23" s="36"/>
      <c r="B23" s="37"/>
      <c r="C23" s="38"/>
      <c r="D23" s="38"/>
    </row>
    <row r="24" spans="1:4" x14ac:dyDescent="0.25">
      <c r="A24" s="46"/>
      <c r="B24" s="46"/>
      <c r="C24" s="46"/>
      <c r="D24" s="46"/>
    </row>
    <row r="25" spans="1:4" x14ac:dyDescent="0.25">
      <c r="A25" s="46"/>
      <c r="B25" s="46"/>
      <c r="C25" s="46"/>
      <c r="D25" s="46"/>
    </row>
    <row r="26" spans="1:4" x14ac:dyDescent="0.25">
      <c r="A26" s="46"/>
      <c r="B26" s="46"/>
      <c r="C26" s="46"/>
      <c r="D26" s="46"/>
    </row>
    <row r="27" spans="1:4" x14ac:dyDescent="0.25">
      <c r="A27" s="46"/>
      <c r="B27" s="46"/>
      <c r="C27" s="46"/>
      <c r="D27" s="46"/>
    </row>
    <row r="28" spans="1:4" x14ac:dyDescent="0.25">
      <c r="A28" s="46"/>
      <c r="B28" s="46"/>
      <c r="C28" s="46"/>
      <c r="D28" s="46"/>
    </row>
    <row r="29" spans="1:4" x14ac:dyDescent="0.25">
      <c r="A29" s="46"/>
      <c r="B29" s="46"/>
      <c r="C29" s="46"/>
      <c r="D29" s="46"/>
    </row>
    <row r="30" spans="1:4" x14ac:dyDescent="0.25">
      <c r="A30" s="46"/>
      <c r="B30" s="46"/>
      <c r="C30" s="46"/>
      <c r="D30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workbookViewId="0">
      <selection activeCell="B2" sqref="B2"/>
    </sheetView>
  </sheetViews>
  <sheetFormatPr defaultRowHeight="15" x14ac:dyDescent="0.25"/>
  <cols>
    <col min="1" max="1" width="6.7109375" customWidth="1"/>
    <col min="2" max="2" width="46.140625" customWidth="1"/>
  </cols>
  <sheetData>
    <row r="1" spans="1:5" ht="21" x14ac:dyDescent="0.35">
      <c r="A1" s="1"/>
      <c r="B1" s="54" t="s">
        <v>63</v>
      </c>
      <c r="C1" s="54"/>
      <c r="D1" s="54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50" t="s">
        <v>47</v>
      </c>
      <c r="C3" s="50"/>
      <c r="D3" s="50"/>
      <c r="E3" s="1"/>
    </row>
    <row r="4" spans="1:5" ht="26.25" x14ac:dyDescent="0.25">
      <c r="A4" s="14"/>
      <c r="B4" s="15" t="s">
        <v>0</v>
      </c>
      <c r="C4" s="15" t="s">
        <v>1</v>
      </c>
      <c r="D4" s="15" t="s">
        <v>29</v>
      </c>
      <c r="E4" s="1"/>
    </row>
    <row r="5" spans="1:5" x14ac:dyDescent="0.25">
      <c r="A5" s="36"/>
      <c r="B5" s="37"/>
      <c r="C5" s="36"/>
      <c r="D5" s="36"/>
      <c r="E5" s="1"/>
    </row>
    <row r="6" spans="1:5" x14ac:dyDescent="0.25">
      <c r="A6" s="36"/>
      <c r="B6" s="36"/>
      <c r="C6" s="36"/>
      <c r="D6" s="36"/>
      <c r="E6" s="1"/>
    </row>
    <row r="7" spans="1:5" x14ac:dyDescent="0.25">
      <c r="A7" s="36"/>
      <c r="B7" s="36"/>
      <c r="C7" s="36"/>
      <c r="D7" s="36"/>
    </row>
    <row r="8" spans="1:5" x14ac:dyDescent="0.25">
      <c r="A8" s="37"/>
      <c r="B8" s="37"/>
      <c r="C8" s="37"/>
      <c r="D8" s="37"/>
      <c r="E8" s="20"/>
    </row>
    <row r="9" spans="1:5" x14ac:dyDescent="0.25">
      <c r="A9" s="37"/>
      <c r="B9" s="37"/>
      <c r="C9" s="37"/>
      <c r="D9" s="37"/>
      <c r="E9" s="20"/>
    </row>
    <row r="10" spans="1:5" x14ac:dyDescent="0.25">
      <c r="A10" s="36"/>
      <c r="B10" s="36"/>
      <c r="C10" s="36"/>
      <c r="D10" s="36"/>
    </row>
    <row r="11" spans="1:5" x14ac:dyDescent="0.25">
      <c r="A11" s="36"/>
      <c r="B11" s="36"/>
      <c r="C11" s="36"/>
      <c r="D11" s="36"/>
    </row>
    <row r="12" spans="1:5" x14ac:dyDescent="0.25">
      <c r="A12" s="36"/>
      <c r="B12" s="36"/>
      <c r="C12" s="36"/>
      <c r="D12" s="37"/>
      <c r="E12" s="20"/>
    </row>
    <row r="13" spans="1:5" x14ac:dyDescent="0.25">
      <c r="A13" s="36"/>
      <c r="B13" s="36"/>
      <c r="C13" s="36"/>
      <c r="D13" s="37"/>
      <c r="E13" s="20"/>
    </row>
    <row r="14" spans="1:5" x14ac:dyDescent="0.25">
      <c r="A14" s="36"/>
      <c r="B14" s="37"/>
      <c r="C14" s="37"/>
      <c r="D14" s="37"/>
    </row>
    <row r="15" spans="1:5" x14ac:dyDescent="0.25">
      <c r="A15" s="36"/>
      <c r="B15" s="37"/>
      <c r="C15" s="36"/>
      <c r="D15" s="36"/>
    </row>
    <row r="16" spans="1:5" x14ac:dyDescent="0.25">
      <c r="A16" s="37"/>
      <c r="B16" s="36"/>
      <c r="C16" s="36"/>
      <c r="D16" s="37"/>
      <c r="E16" s="20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6"/>
      <c r="C18" s="36"/>
      <c r="D18" s="37"/>
    </row>
    <row r="19" spans="1:4" x14ac:dyDescent="0.25">
      <c r="A19" s="36"/>
      <c r="B19" s="37"/>
      <c r="C19" s="37"/>
      <c r="D19" s="37"/>
    </row>
    <row r="20" spans="1:4" x14ac:dyDescent="0.25">
      <c r="A20" s="36"/>
      <c r="B20" s="37"/>
      <c r="C20" s="36"/>
      <c r="D20" s="36"/>
    </row>
    <row r="21" spans="1:4" x14ac:dyDescent="0.25">
      <c r="A21" s="36"/>
      <c r="B21" s="47"/>
      <c r="C21" s="36"/>
      <c r="D21" s="37"/>
    </row>
    <row r="22" spans="1:4" x14ac:dyDescent="0.25">
      <c r="A22" s="37"/>
      <c r="B22" s="36"/>
      <c r="C22" s="36"/>
      <c r="D22" s="37"/>
    </row>
    <row r="23" spans="1:4" x14ac:dyDescent="0.25">
      <c r="A23" s="36"/>
      <c r="B23" s="36"/>
      <c r="C23" s="36"/>
      <c r="D23" s="36"/>
    </row>
    <row r="24" spans="1:4" x14ac:dyDescent="0.25">
      <c r="A24" s="36"/>
      <c r="B24" s="36"/>
      <c r="C24" s="36"/>
      <c r="D24" s="36"/>
    </row>
    <row r="25" spans="1:4" x14ac:dyDescent="0.25">
      <c r="A25" s="36"/>
      <c r="B25" s="36"/>
      <c r="C25" s="43"/>
      <c r="D25" s="36"/>
    </row>
    <row r="26" spans="1:4" x14ac:dyDescent="0.25">
      <c r="A26" s="44"/>
      <c r="B26" s="37"/>
      <c r="C26" s="45"/>
      <c r="D26" s="37"/>
    </row>
    <row r="27" spans="1:4" x14ac:dyDescent="0.25">
      <c r="A27" s="36"/>
      <c r="B27" s="37"/>
      <c r="C27" s="36"/>
      <c r="D27" s="36"/>
    </row>
    <row r="28" spans="1:4" x14ac:dyDescent="0.25">
      <c r="A28" s="36"/>
      <c r="B28" s="36"/>
      <c r="C28" s="36"/>
      <c r="D28" s="37"/>
    </row>
    <row r="29" spans="1:4" x14ac:dyDescent="0.25">
      <c r="A29" s="38"/>
      <c r="B29" s="36"/>
      <c r="C29" s="38"/>
      <c r="D29" s="38"/>
    </row>
    <row r="30" spans="1:4" x14ac:dyDescent="0.25">
      <c r="A30" s="36"/>
      <c r="B30" s="37"/>
      <c r="C30" s="37"/>
      <c r="D30" s="39"/>
    </row>
    <row r="31" spans="1:4" x14ac:dyDescent="0.25">
      <c r="A31" s="46"/>
      <c r="B31" s="46"/>
      <c r="C31" s="46"/>
      <c r="D31" s="46"/>
    </row>
    <row r="32" spans="1:4" x14ac:dyDescent="0.25">
      <c r="A32" s="46"/>
      <c r="B32" s="46"/>
      <c r="C32" s="46"/>
      <c r="D32" s="46"/>
    </row>
    <row r="33" spans="1:4" x14ac:dyDescent="0.25">
      <c r="A33" s="46"/>
      <c r="B33" s="46"/>
      <c r="C33" s="46"/>
      <c r="D33" s="46"/>
    </row>
    <row r="34" spans="1:4" x14ac:dyDescent="0.25">
      <c r="A34" s="46"/>
      <c r="B34" s="46"/>
      <c r="C34" s="46"/>
      <c r="D34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2"/>
  <sheetViews>
    <sheetView workbookViewId="0">
      <selection sqref="A1:XFD1048576"/>
    </sheetView>
  </sheetViews>
  <sheetFormatPr defaultRowHeight="15" x14ac:dyDescent="0.25"/>
  <cols>
    <col min="1" max="1" width="3.85546875" customWidth="1"/>
    <col min="2" max="2" width="49.42578125" customWidth="1"/>
    <col min="3" max="3" width="9.85546875" customWidth="1"/>
    <col min="4" max="4" width="12.28515625" customWidth="1"/>
  </cols>
  <sheetData>
    <row r="1" spans="1:8" ht="21" x14ac:dyDescent="0.35">
      <c r="A1" s="1"/>
      <c r="B1" s="54" t="s">
        <v>63</v>
      </c>
      <c r="C1" s="54"/>
      <c r="D1" s="54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52" t="s">
        <v>48</v>
      </c>
      <c r="C3" s="53"/>
      <c r="D3" s="53"/>
      <c r="E3" s="1"/>
      <c r="F3" s="1"/>
      <c r="G3" s="1"/>
      <c r="H3" s="1"/>
    </row>
    <row r="4" spans="1:8" ht="30" x14ac:dyDescent="0.25">
      <c r="A4" s="14"/>
      <c r="B4" s="25" t="s">
        <v>0</v>
      </c>
      <c r="C4" s="25" t="s">
        <v>1</v>
      </c>
      <c r="D4" s="25" t="s">
        <v>29</v>
      </c>
      <c r="E4" s="1"/>
      <c r="F4" s="1"/>
      <c r="G4" s="1"/>
      <c r="H4" s="1"/>
    </row>
    <row r="5" spans="1:8" x14ac:dyDescent="0.25">
      <c r="A5" s="36"/>
      <c r="B5" s="37" t="s">
        <v>7</v>
      </c>
      <c r="C5" s="36"/>
      <c r="D5" s="19"/>
      <c r="E5" s="1"/>
      <c r="F5" s="1"/>
      <c r="G5" s="1"/>
      <c r="H5" s="1"/>
    </row>
    <row r="6" spans="1:8" x14ac:dyDescent="0.25">
      <c r="A6" s="36">
        <v>1</v>
      </c>
      <c r="B6" s="36" t="s">
        <v>66</v>
      </c>
      <c r="C6" s="36">
        <v>11396</v>
      </c>
      <c r="D6" s="19">
        <f>C6</f>
        <v>11396</v>
      </c>
    </row>
    <row r="7" spans="1:8" s="20" customFormat="1" x14ac:dyDescent="0.25">
      <c r="A7" s="21"/>
      <c r="B7" s="37" t="s">
        <v>3</v>
      </c>
      <c r="C7" s="36"/>
      <c r="D7" s="22"/>
    </row>
    <row r="8" spans="1:8" ht="30" x14ac:dyDescent="0.25">
      <c r="A8" s="21">
        <v>1</v>
      </c>
      <c r="B8" s="36" t="s">
        <v>70</v>
      </c>
      <c r="C8" s="38">
        <v>13860</v>
      </c>
      <c r="D8" s="39"/>
    </row>
    <row r="9" spans="1:8" x14ac:dyDescent="0.25">
      <c r="A9" s="21">
        <v>2</v>
      </c>
      <c r="B9" s="38" t="s">
        <v>71</v>
      </c>
      <c r="C9" s="38">
        <v>11454.2</v>
      </c>
      <c r="D9" s="39"/>
    </row>
    <row r="10" spans="1:8" x14ac:dyDescent="0.25">
      <c r="A10" s="22"/>
      <c r="B10" s="39" t="s">
        <v>69</v>
      </c>
      <c r="C10" s="39">
        <f>SUM(C8:C9)</f>
        <v>25314.2</v>
      </c>
      <c r="D10" s="39">
        <f>C10+D6</f>
        <v>36710.199999999997</v>
      </c>
    </row>
    <row r="11" spans="1:8" x14ac:dyDescent="0.25">
      <c r="A11" s="22"/>
      <c r="B11" s="39" t="s">
        <v>12</v>
      </c>
      <c r="C11" s="39"/>
      <c r="D11" s="39"/>
    </row>
    <row r="12" spans="1:8" x14ac:dyDescent="0.25">
      <c r="A12" s="22">
        <v>1</v>
      </c>
      <c r="B12" s="38" t="s">
        <v>92</v>
      </c>
      <c r="C12" s="38">
        <v>19673.45</v>
      </c>
      <c r="D12" s="39">
        <f>C12+D10</f>
        <v>56383.649999999994</v>
      </c>
    </row>
    <row r="13" spans="1:8" x14ac:dyDescent="0.25">
      <c r="A13" s="22"/>
      <c r="B13" s="39" t="s">
        <v>17</v>
      </c>
      <c r="C13" s="38"/>
      <c r="D13" s="39"/>
    </row>
    <row r="14" spans="1:8" x14ac:dyDescent="0.25">
      <c r="A14" s="22">
        <v>1</v>
      </c>
      <c r="B14" s="38" t="s">
        <v>113</v>
      </c>
      <c r="C14" s="39">
        <v>7554</v>
      </c>
      <c r="D14" s="39">
        <f>C14+D12</f>
        <v>63937.649999999994</v>
      </c>
    </row>
    <row r="15" spans="1:8" x14ac:dyDescent="0.25">
      <c r="A15" s="22"/>
      <c r="B15" s="39"/>
      <c r="C15" s="39"/>
      <c r="D15" s="39"/>
    </row>
    <row r="16" spans="1:8" x14ac:dyDescent="0.25">
      <c r="A16" s="22"/>
      <c r="B16" s="36"/>
      <c r="C16" s="39"/>
      <c r="D16" s="39"/>
    </row>
    <row r="17" spans="1:4" x14ac:dyDescent="0.25">
      <c r="A17" s="22"/>
      <c r="B17" s="39"/>
      <c r="C17" s="39"/>
      <c r="D17" s="39"/>
    </row>
    <row r="18" spans="1:4" x14ac:dyDescent="0.25">
      <c r="A18" s="22"/>
      <c r="B18" s="39"/>
      <c r="C18" s="39"/>
      <c r="D18" s="39"/>
    </row>
    <row r="19" spans="1:4" x14ac:dyDescent="0.25">
      <c r="A19" s="22"/>
      <c r="B19" s="39"/>
      <c r="C19" s="39"/>
      <c r="D19" s="39"/>
    </row>
    <row r="20" spans="1:4" x14ac:dyDescent="0.25">
      <c r="A20" s="22"/>
      <c r="B20" s="39"/>
      <c r="C20" s="39"/>
      <c r="D20" s="39"/>
    </row>
    <row r="21" spans="1:4" x14ac:dyDescent="0.25">
      <c r="A21" s="22"/>
      <c r="B21" s="39"/>
      <c r="C21" s="39"/>
      <c r="D21" s="39"/>
    </row>
    <row r="22" spans="1:4" x14ac:dyDescent="0.25">
      <c r="A22" s="22"/>
      <c r="B22" s="39"/>
      <c r="C22" s="39"/>
      <c r="D22" s="39"/>
    </row>
    <row r="23" spans="1:4" x14ac:dyDescent="0.25">
      <c r="A23" s="22"/>
      <c r="B23" s="39"/>
      <c r="C23" s="39"/>
      <c r="D23" s="39"/>
    </row>
    <row r="24" spans="1:4" x14ac:dyDescent="0.25">
      <c r="A24" s="21"/>
      <c r="B24" s="38"/>
      <c r="C24" s="38"/>
      <c r="D24" s="39"/>
    </row>
    <row r="25" spans="1:4" x14ac:dyDescent="0.25">
      <c r="A25" s="21"/>
      <c r="B25" s="39"/>
      <c r="C25" s="38"/>
      <c r="D25" s="39"/>
    </row>
    <row r="26" spans="1:4" x14ac:dyDescent="0.25">
      <c r="A26" s="21"/>
      <c r="B26" s="38"/>
      <c r="C26" s="38"/>
      <c r="D26" s="39"/>
    </row>
    <row r="27" spans="1:4" x14ac:dyDescent="0.25">
      <c r="A27" s="21"/>
      <c r="B27" s="39"/>
      <c r="C27" s="38"/>
      <c r="D27" s="39"/>
    </row>
    <row r="28" spans="1:4" x14ac:dyDescent="0.25">
      <c r="A28" s="21"/>
      <c r="B28" s="38"/>
      <c r="C28" s="38"/>
      <c r="D28" s="39"/>
    </row>
    <row r="29" spans="1:4" x14ac:dyDescent="0.25">
      <c r="A29" s="21"/>
      <c r="B29" s="38"/>
      <c r="C29" s="38"/>
      <c r="D29" s="39"/>
    </row>
    <row r="30" spans="1:4" x14ac:dyDescent="0.25">
      <c r="A30" s="21"/>
      <c r="B30" s="38"/>
      <c r="C30" s="38"/>
      <c r="D30" s="39"/>
    </row>
    <row r="31" spans="1:4" x14ac:dyDescent="0.25">
      <c r="A31" s="21"/>
      <c r="B31" s="39"/>
      <c r="C31" s="39"/>
      <c r="D31" s="39"/>
    </row>
    <row r="32" spans="1:4" x14ac:dyDescent="0.25">
      <c r="A32" s="21"/>
      <c r="B32" s="36"/>
      <c r="C32" s="38"/>
      <c r="D32" s="38"/>
    </row>
    <row r="33" spans="1:4" x14ac:dyDescent="0.25">
      <c r="A33" s="21"/>
      <c r="B33" s="39"/>
      <c r="C33" s="39"/>
      <c r="D33" s="39"/>
    </row>
    <row r="34" spans="1:4" x14ac:dyDescent="0.25">
      <c r="B34" s="46"/>
      <c r="C34" s="46"/>
      <c r="D34" s="46"/>
    </row>
    <row r="35" spans="1:4" x14ac:dyDescent="0.25">
      <c r="B35" s="46"/>
      <c r="C35" s="46"/>
      <c r="D35" s="46"/>
    </row>
    <row r="36" spans="1:4" x14ac:dyDescent="0.25">
      <c r="B36" s="46"/>
      <c r="C36" s="46"/>
      <c r="D36" s="46"/>
    </row>
    <row r="37" spans="1:4" x14ac:dyDescent="0.25">
      <c r="B37" s="46"/>
      <c r="C37" s="46"/>
      <c r="D37" s="46"/>
    </row>
    <row r="38" spans="1:4" x14ac:dyDescent="0.25">
      <c r="B38" s="46"/>
      <c r="C38" s="46"/>
      <c r="D38" s="46"/>
    </row>
    <row r="39" spans="1:4" x14ac:dyDescent="0.25">
      <c r="B39" s="46"/>
      <c r="C39" s="46"/>
      <c r="D39" s="46"/>
    </row>
    <row r="40" spans="1:4" x14ac:dyDescent="0.25">
      <c r="B40" s="46"/>
      <c r="C40" s="46"/>
      <c r="D40" s="46"/>
    </row>
    <row r="41" spans="1:4" x14ac:dyDescent="0.25">
      <c r="B41" s="46"/>
      <c r="C41" s="46"/>
      <c r="D41" s="46"/>
    </row>
    <row r="42" spans="1:4" x14ac:dyDescent="0.25">
      <c r="B42" s="46"/>
      <c r="C42" s="46"/>
      <c r="D42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F872-D27E-4826-8E54-22A52C219F18}">
  <dimension ref="A1:H42"/>
  <sheetViews>
    <sheetView tabSelected="1" workbookViewId="0">
      <selection activeCell="B20" sqref="B20"/>
    </sheetView>
  </sheetViews>
  <sheetFormatPr defaultRowHeight="15" x14ac:dyDescent="0.25"/>
  <cols>
    <col min="1" max="1" width="3.85546875" customWidth="1"/>
    <col min="2" max="2" width="49.42578125" customWidth="1"/>
    <col min="3" max="3" width="9.85546875" customWidth="1"/>
    <col min="4" max="4" width="12.28515625" customWidth="1"/>
  </cols>
  <sheetData>
    <row r="1" spans="1:8" ht="21" x14ac:dyDescent="0.35">
      <c r="A1" s="1"/>
      <c r="B1" s="54" t="s">
        <v>63</v>
      </c>
      <c r="C1" s="54"/>
      <c r="D1" s="54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ht="15.75" x14ac:dyDescent="0.25">
      <c r="A3" s="1"/>
      <c r="B3" s="52"/>
      <c r="C3" s="53"/>
      <c r="D3" s="53"/>
      <c r="E3" s="1"/>
      <c r="F3" s="1"/>
      <c r="G3" s="1"/>
      <c r="H3" s="1"/>
    </row>
    <row r="4" spans="1:8" ht="30" x14ac:dyDescent="0.25">
      <c r="A4" s="14"/>
      <c r="B4" s="25" t="s">
        <v>0</v>
      </c>
      <c r="C4" s="25" t="s">
        <v>1</v>
      </c>
      <c r="D4" s="25" t="s">
        <v>29</v>
      </c>
      <c r="E4" s="1"/>
      <c r="F4" s="1"/>
      <c r="G4" s="1"/>
      <c r="H4" s="1"/>
    </row>
    <row r="5" spans="1:8" x14ac:dyDescent="0.25">
      <c r="A5" s="36"/>
      <c r="B5" s="37" t="s">
        <v>7</v>
      </c>
      <c r="C5" s="36"/>
      <c r="D5" s="19"/>
      <c r="E5" s="1"/>
      <c r="F5" s="1"/>
      <c r="G5" s="1"/>
      <c r="H5" s="1"/>
    </row>
    <row r="6" spans="1:8" x14ac:dyDescent="0.25">
      <c r="A6" s="36">
        <v>1</v>
      </c>
      <c r="B6" s="36" t="s">
        <v>66</v>
      </c>
      <c r="C6" s="36">
        <v>11396</v>
      </c>
      <c r="D6" s="19"/>
    </row>
    <row r="7" spans="1:8" s="20" customFormat="1" x14ac:dyDescent="0.25">
      <c r="A7" s="21"/>
      <c r="B7" s="37" t="s">
        <v>3</v>
      </c>
      <c r="C7" s="36"/>
      <c r="D7" s="22"/>
    </row>
    <row r="8" spans="1:8" ht="30" x14ac:dyDescent="0.25">
      <c r="A8" s="21">
        <v>1</v>
      </c>
      <c r="B8" s="36" t="s">
        <v>70</v>
      </c>
      <c r="C8" s="38">
        <v>13860</v>
      </c>
      <c r="D8" s="39"/>
    </row>
    <row r="9" spans="1:8" x14ac:dyDescent="0.25">
      <c r="A9" s="21">
        <v>2</v>
      </c>
      <c r="B9" s="38" t="s">
        <v>71</v>
      </c>
      <c r="C9" s="38">
        <v>11454.2</v>
      </c>
      <c r="D9" s="39"/>
    </row>
    <row r="10" spans="1:8" x14ac:dyDescent="0.25">
      <c r="A10" s="22"/>
      <c r="B10" s="39" t="s">
        <v>69</v>
      </c>
      <c r="C10" s="39">
        <f>SUM(C8:C9)</f>
        <v>25314.2</v>
      </c>
      <c r="D10" s="39"/>
    </row>
    <row r="11" spans="1:8" x14ac:dyDescent="0.25">
      <c r="A11" s="22"/>
      <c r="B11" s="39" t="s">
        <v>12</v>
      </c>
      <c r="C11" s="39"/>
      <c r="D11" s="39"/>
    </row>
    <row r="12" spans="1:8" x14ac:dyDescent="0.25">
      <c r="A12" s="22">
        <v>1</v>
      </c>
      <c r="B12" s="38" t="s">
        <v>92</v>
      </c>
      <c r="C12" s="38">
        <v>19673.45</v>
      </c>
      <c r="D12" s="39"/>
    </row>
    <row r="13" spans="1:8" x14ac:dyDescent="0.25">
      <c r="A13" s="22"/>
      <c r="B13" s="39" t="s">
        <v>17</v>
      </c>
      <c r="C13" s="38"/>
      <c r="D13" s="39"/>
    </row>
    <row r="14" spans="1:8" x14ac:dyDescent="0.25">
      <c r="A14" s="22">
        <v>1</v>
      </c>
      <c r="B14" s="38" t="s">
        <v>113</v>
      </c>
      <c r="C14" s="39">
        <v>7554</v>
      </c>
      <c r="D14" s="39"/>
    </row>
    <row r="15" spans="1:8" x14ac:dyDescent="0.25">
      <c r="A15" s="37"/>
      <c r="B15" s="37" t="s">
        <v>16</v>
      </c>
      <c r="C15" s="37"/>
      <c r="D15" s="37"/>
    </row>
    <row r="16" spans="1:8" x14ac:dyDescent="0.25">
      <c r="A16" s="37">
        <v>1</v>
      </c>
      <c r="B16" s="36" t="s">
        <v>104</v>
      </c>
      <c r="C16" s="36">
        <v>101540</v>
      </c>
      <c r="D16" s="37"/>
    </row>
    <row r="17" spans="1:4" x14ac:dyDescent="0.25">
      <c r="A17" s="38">
        <v>2</v>
      </c>
      <c r="B17" s="38" t="s">
        <v>105</v>
      </c>
      <c r="C17" s="38">
        <v>3424</v>
      </c>
      <c r="D17" s="39"/>
    </row>
    <row r="18" spans="1:4" x14ac:dyDescent="0.25">
      <c r="A18" s="38"/>
      <c r="B18" s="39" t="s">
        <v>103</v>
      </c>
      <c r="C18" s="39">
        <f>SUM(C16:C17)</f>
        <v>104964</v>
      </c>
      <c r="D18" s="39"/>
    </row>
    <row r="19" spans="1:4" x14ac:dyDescent="0.25">
      <c r="A19" s="22"/>
      <c r="B19" s="39"/>
      <c r="C19" s="39"/>
      <c r="D19" s="39"/>
    </row>
    <row r="20" spans="1:4" x14ac:dyDescent="0.25">
      <c r="A20" s="22"/>
      <c r="B20" s="39"/>
      <c r="C20" s="39"/>
      <c r="D20" s="39"/>
    </row>
    <row r="21" spans="1:4" x14ac:dyDescent="0.25">
      <c r="A21" s="22"/>
      <c r="B21" s="39"/>
      <c r="C21" s="39"/>
      <c r="D21" s="39"/>
    </row>
    <row r="22" spans="1:4" x14ac:dyDescent="0.25">
      <c r="A22" s="22"/>
      <c r="B22" s="39"/>
      <c r="C22" s="39"/>
      <c r="D22" s="39"/>
    </row>
    <row r="23" spans="1:4" x14ac:dyDescent="0.25">
      <c r="A23" s="22"/>
      <c r="B23" s="39"/>
      <c r="C23" s="39"/>
      <c r="D23" s="39"/>
    </row>
    <row r="24" spans="1:4" x14ac:dyDescent="0.25">
      <c r="A24" s="21"/>
      <c r="B24" s="38"/>
      <c r="C24" s="38"/>
      <c r="D24" s="39"/>
    </row>
    <row r="25" spans="1:4" x14ac:dyDescent="0.25">
      <c r="A25" s="21"/>
      <c r="B25" s="39"/>
      <c r="C25" s="38"/>
      <c r="D25" s="39"/>
    </row>
    <row r="26" spans="1:4" x14ac:dyDescent="0.25">
      <c r="A26" s="21"/>
      <c r="B26" s="38"/>
      <c r="C26" s="38"/>
      <c r="D26" s="39"/>
    </row>
    <row r="27" spans="1:4" x14ac:dyDescent="0.25">
      <c r="A27" s="21"/>
      <c r="B27" s="39"/>
      <c r="C27" s="38"/>
      <c r="D27" s="39"/>
    </row>
    <row r="28" spans="1:4" x14ac:dyDescent="0.25">
      <c r="A28" s="21"/>
      <c r="B28" s="38"/>
      <c r="C28" s="38"/>
      <c r="D28" s="39"/>
    </row>
    <row r="29" spans="1:4" x14ac:dyDescent="0.25">
      <c r="A29" s="21"/>
      <c r="B29" s="38"/>
      <c r="C29" s="38"/>
      <c r="D29" s="39"/>
    </row>
    <row r="30" spans="1:4" x14ac:dyDescent="0.25">
      <c r="A30" s="21"/>
      <c r="B30" s="38"/>
      <c r="C30" s="38"/>
      <c r="D30" s="39"/>
    </row>
    <row r="31" spans="1:4" x14ac:dyDescent="0.25">
      <c r="A31" s="21"/>
      <c r="B31" s="39"/>
      <c r="C31" s="39"/>
      <c r="D31" s="39"/>
    </row>
    <row r="32" spans="1:4" x14ac:dyDescent="0.25">
      <c r="A32" s="21"/>
      <c r="B32" s="36"/>
      <c r="C32" s="38"/>
      <c r="D32" s="38"/>
    </row>
    <row r="33" spans="1:4" x14ac:dyDescent="0.25">
      <c r="A33" s="21"/>
      <c r="B33" s="39"/>
      <c r="C33" s="39"/>
      <c r="D33" s="39"/>
    </row>
    <row r="34" spans="1:4" x14ac:dyDescent="0.25">
      <c r="B34" s="46"/>
      <c r="C34" s="46"/>
      <c r="D34" s="46"/>
    </row>
    <row r="35" spans="1:4" x14ac:dyDescent="0.25">
      <c r="B35" s="46"/>
      <c r="C35" s="46"/>
      <c r="D35" s="46"/>
    </row>
    <row r="36" spans="1:4" x14ac:dyDescent="0.25">
      <c r="B36" s="46"/>
      <c r="C36" s="46"/>
      <c r="D36" s="46"/>
    </row>
    <row r="37" spans="1:4" x14ac:dyDescent="0.25">
      <c r="B37" s="46"/>
      <c r="C37" s="46"/>
      <c r="D37" s="46"/>
    </row>
    <row r="38" spans="1:4" x14ac:dyDescent="0.25">
      <c r="B38" s="46"/>
      <c r="C38" s="46"/>
      <c r="D38" s="46"/>
    </row>
    <row r="39" spans="1:4" x14ac:dyDescent="0.25">
      <c r="B39" s="46"/>
      <c r="C39" s="46"/>
      <c r="D39" s="46"/>
    </row>
    <row r="40" spans="1:4" x14ac:dyDescent="0.25">
      <c r="B40" s="46"/>
      <c r="C40" s="46"/>
      <c r="D40" s="46"/>
    </row>
    <row r="41" spans="1:4" x14ac:dyDescent="0.25">
      <c r="B41" s="46"/>
      <c r="C41" s="46"/>
      <c r="D41" s="46"/>
    </row>
    <row r="42" spans="1:4" x14ac:dyDescent="0.25">
      <c r="B42" s="46"/>
      <c r="C42" s="46"/>
      <c r="D42" s="46"/>
    </row>
  </sheetData>
  <mergeCells count="2">
    <mergeCell ref="B1:D1"/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7"/>
  <sheetViews>
    <sheetView workbookViewId="0">
      <selection activeCell="M22" sqref="M22"/>
    </sheetView>
  </sheetViews>
  <sheetFormatPr defaultRowHeight="23.25" customHeight="1" x14ac:dyDescent="0.25"/>
  <cols>
    <col min="1" max="1" width="21.140625" customWidth="1"/>
    <col min="2" max="2" width="8" customWidth="1"/>
    <col min="3" max="3" width="8.42578125" customWidth="1"/>
    <col min="4" max="4" width="8.5703125" customWidth="1"/>
    <col min="5" max="5" width="7.7109375" customWidth="1"/>
    <col min="6" max="6" width="8.140625" customWidth="1"/>
    <col min="7" max="7" width="7.5703125" customWidth="1"/>
    <col min="8" max="8" width="8" customWidth="1"/>
    <col min="9" max="9" width="7.85546875" customWidth="1"/>
    <col min="10" max="10" width="8.42578125" customWidth="1"/>
    <col min="11" max="11" width="8" customWidth="1"/>
    <col min="12" max="12" width="7.7109375" customWidth="1"/>
    <col min="13" max="13" width="8" customWidth="1"/>
    <col min="14" max="14" width="8.85546875" customWidth="1"/>
  </cols>
  <sheetData>
    <row r="1" spans="1:19" ht="23.25" customHeight="1" x14ac:dyDescent="0.25">
      <c r="A1" s="55" t="s">
        <v>62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9" ht="18.75" customHeight="1" x14ac:dyDescent="0.25">
      <c r="A2" s="5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9" s="18" customFormat="1" ht="18" customHeight="1" x14ac:dyDescent="0.25">
      <c r="A3" s="16"/>
      <c r="B3" s="17" t="s">
        <v>2</v>
      </c>
      <c r="C3" s="17" t="s">
        <v>7</v>
      </c>
      <c r="D3" s="17" t="s">
        <v>3</v>
      </c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</row>
    <row r="4" spans="1:19" ht="23.25" customHeight="1" x14ac:dyDescent="0.25">
      <c r="A4" s="9" t="s">
        <v>28</v>
      </c>
      <c r="B4" s="8">
        <f>B5+B6+B8</f>
        <v>11582.68</v>
      </c>
      <c r="C4" s="8">
        <f t="shared" ref="C4:N4" si="0">C5+C6+C8</f>
        <v>11582.68</v>
      </c>
      <c r="D4" s="8">
        <f t="shared" si="0"/>
        <v>11582.68</v>
      </c>
      <c r="E4" s="8">
        <f>E5+E6+E7+E8</f>
        <v>11582.68</v>
      </c>
      <c r="F4" s="8">
        <f t="shared" si="0"/>
        <v>11582.68</v>
      </c>
      <c r="G4" s="8">
        <f t="shared" si="0"/>
        <v>11582.68</v>
      </c>
      <c r="H4" s="8">
        <f t="shared" si="0"/>
        <v>11582.68</v>
      </c>
      <c r="I4" s="8">
        <f t="shared" si="0"/>
        <v>11582.68</v>
      </c>
      <c r="J4" s="8">
        <f t="shared" si="0"/>
        <v>11582.68</v>
      </c>
      <c r="K4" s="8">
        <f t="shared" si="0"/>
        <v>11582.68</v>
      </c>
      <c r="L4" s="8">
        <f t="shared" si="0"/>
        <v>11582.68</v>
      </c>
      <c r="M4" s="8">
        <f t="shared" si="0"/>
        <v>11582.68</v>
      </c>
      <c r="N4" s="8">
        <f t="shared" si="0"/>
        <v>138992.15999999997</v>
      </c>
    </row>
    <row r="5" spans="1:19" ht="23.25" customHeight="1" x14ac:dyDescent="0.25">
      <c r="A5" s="9" t="s">
        <v>19</v>
      </c>
      <c r="B5" s="7">
        <v>5561.98</v>
      </c>
      <c r="C5" s="7">
        <v>5561.98</v>
      </c>
      <c r="D5" s="7">
        <v>5561.98</v>
      </c>
      <c r="E5" s="7">
        <v>5561.98</v>
      </c>
      <c r="F5" s="7">
        <v>5561.98</v>
      </c>
      <c r="G5" s="7">
        <v>5561.98</v>
      </c>
      <c r="H5" s="7">
        <v>5561.98</v>
      </c>
      <c r="I5" s="7">
        <v>5561.98</v>
      </c>
      <c r="J5" s="7">
        <v>5561.98</v>
      </c>
      <c r="K5" s="7">
        <v>5561.98</v>
      </c>
      <c r="L5" s="7">
        <v>5561.98</v>
      </c>
      <c r="M5" s="7">
        <v>5561.98</v>
      </c>
      <c r="N5" s="7">
        <f t="shared" ref="N5:N23" si="1">SUM(B5:M5)</f>
        <v>66743.75999999998</v>
      </c>
    </row>
    <row r="6" spans="1:19" ht="23.25" customHeight="1" x14ac:dyDescent="0.25">
      <c r="A6" s="9" t="s">
        <v>36</v>
      </c>
      <c r="B6" s="7">
        <v>6020.7</v>
      </c>
      <c r="C6" s="7">
        <v>6020.7</v>
      </c>
      <c r="D6" s="7">
        <v>6020.7</v>
      </c>
      <c r="E6" s="7">
        <v>6020.7</v>
      </c>
      <c r="F6" s="7">
        <v>6020.7</v>
      </c>
      <c r="G6" s="7">
        <v>6020.7</v>
      </c>
      <c r="H6" s="7">
        <v>6020.7</v>
      </c>
      <c r="I6" s="7">
        <v>6020.7</v>
      </c>
      <c r="J6" s="7">
        <v>6020.7</v>
      </c>
      <c r="K6" s="7">
        <v>6020.7</v>
      </c>
      <c r="L6" s="7">
        <v>6020.7</v>
      </c>
      <c r="M6" s="7">
        <v>6020.7</v>
      </c>
      <c r="N6" s="7">
        <f>SUM(B6:M6)</f>
        <v>72248.39999999998</v>
      </c>
    </row>
    <row r="7" spans="1:19" ht="23.25" customHeight="1" x14ac:dyDescent="0.25">
      <c r="A7" s="9" t="s">
        <v>58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9" ht="16.5" customHeight="1" x14ac:dyDescent="0.25">
      <c r="A8" s="9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>
        <f>SUM(B8:M8)</f>
        <v>0</v>
      </c>
    </row>
    <row r="9" spans="1:19" ht="23.25" customHeight="1" x14ac:dyDescent="0.25">
      <c r="A9" s="10" t="s">
        <v>20</v>
      </c>
      <c r="B9" s="8">
        <f>B10+B11+B12+B13</f>
        <v>11964.77</v>
      </c>
      <c r="C9" s="8">
        <f t="shared" ref="C9:M9" si="2">C10+C11+C12+C13</f>
        <v>4261.03</v>
      </c>
      <c r="D9" s="8">
        <f t="shared" si="2"/>
        <v>8801</v>
      </c>
      <c r="E9" s="8">
        <f>E10+E11+E12+E13</f>
        <v>24709</v>
      </c>
      <c r="F9" s="8">
        <f t="shared" si="2"/>
        <v>2481</v>
      </c>
      <c r="G9" s="8">
        <f t="shared" si="2"/>
        <v>7144.41</v>
      </c>
      <c r="H9" s="8">
        <f t="shared" si="2"/>
        <v>12853.55</v>
      </c>
      <c r="I9" s="8">
        <f t="shared" si="2"/>
        <v>2540</v>
      </c>
      <c r="J9" s="8">
        <f t="shared" si="2"/>
        <v>5993.0599999999995</v>
      </c>
      <c r="K9" s="8">
        <f t="shared" si="2"/>
        <v>18617.18</v>
      </c>
      <c r="L9" s="8">
        <f t="shared" si="2"/>
        <v>4852.2700000000004</v>
      </c>
      <c r="M9" s="8">
        <f t="shared" si="2"/>
        <v>11831.5</v>
      </c>
      <c r="N9" s="8">
        <f t="shared" si="1"/>
        <v>116048.77</v>
      </c>
    </row>
    <row r="10" spans="1:19" ht="23.25" customHeight="1" x14ac:dyDescent="0.25">
      <c r="A10" s="9" t="s">
        <v>21</v>
      </c>
      <c r="B10" s="7">
        <v>794</v>
      </c>
      <c r="C10" s="7"/>
      <c r="D10" s="7"/>
      <c r="E10" s="7">
        <f>13524+850</f>
        <v>14374</v>
      </c>
      <c r="F10" s="7">
        <v>1185</v>
      </c>
      <c r="G10" s="7">
        <v>1185</v>
      </c>
      <c r="H10" s="7">
        <v>9776.25</v>
      </c>
      <c r="I10" s="7"/>
      <c r="J10" s="7">
        <v>2512</v>
      </c>
      <c r="K10" s="7">
        <v>6849</v>
      </c>
      <c r="L10" s="7"/>
      <c r="M10" s="7">
        <v>4373.5</v>
      </c>
      <c r="N10" s="8">
        <f t="shared" si="1"/>
        <v>41048.75</v>
      </c>
    </row>
    <row r="11" spans="1:19" ht="23.25" customHeight="1" x14ac:dyDescent="0.25">
      <c r="A11" s="9" t="s">
        <v>22</v>
      </c>
      <c r="B11" s="11">
        <v>6826</v>
      </c>
      <c r="C11" s="7">
        <v>3073.5</v>
      </c>
      <c r="D11" s="7">
        <v>8801</v>
      </c>
      <c r="E11" s="7">
        <v>8750</v>
      </c>
      <c r="F11" s="7">
        <v>1296</v>
      </c>
      <c r="G11" s="12">
        <v>1296</v>
      </c>
      <c r="H11" s="7">
        <v>1296</v>
      </c>
      <c r="I11" s="7">
        <v>1296</v>
      </c>
      <c r="J11" s="7">
        <v>1296</v>
      </c>
      <c r="K11" s="7">
        <v>1296</v>
      </c>
      <c r="L11" s="7">
        <v>4258.5</v>
      </c>
      <c r="M11" s="7">
        <v>4140</v>
      </c>
      <c r="N11" s="8">
        <f>SUM(B11:M11)</f>
        <v>43625</v>
      </c>
    </row>
    <row r="12" spans="1:19" ht="23.25" customHeight="1" x14ac:dyDescent="0.25">
      <c r="A12" s="24" t="s">
        <v>33</v>
      </c>
      <c r="B12" s="11">
        <v>3751</v>
      </c>
      <c r="C12" s="7"/>
      <c r="D12" s="7"/>
      <c r="E12" s="7">
        <v>1585</v>
      </c>
      <c r="F12" s="7"/>
      <c r="G12" s="12">
        <v>3274</v>
      </c>
      <c r="H12" s="7"/>
      <c r="I12" s="7">
        <v>1244</v>
      </c>
      <c r="J12" s="7"/>
      <c r="K12" s="7">
        <v>8489</v>
      </c>
      <c r="L12" s="7"/>
      <c r="M12" s="7">
        <v>3318</v>
      </c>
      <c r="N12" s="8">
        <f t="shared" si="1"/>
        <v>21661</v>
      </c>
    </row>
    <row r="13" spans="1:19" ht="16.5" customHeight="1" x14ac:dyDescent="0.25">
      <c r="A13" s="9" t="s">
        <v>23</v>
      </c>
      <c r="B13" s="7">
        <v>593.77</v>
      </c>
      <c r="C13" s="7">
        <v>1187.53</v>
      </c>
      <c r="D13" s="7"/>
      <c r="E13" s="7"/>
      <c r="F13" s="7"/>
      <c r="G13" s="7">
        <v>1389.41</v>
      </c>
      <c r="H13" s="7">
        <v>1781.3</v>
      </c>
      <c r="I13" s="7"/>
      <c r="J13" s="7">
        <v>2185.06</v>
      </c>
      <c r="K13" s="7">
        <v>1983.18</v>
      </c>
      <c r="L13" s="7">
        <v>593.77</v>
      </c>
      <c r="M13" s="7"/>
      <c r="N13" s="7">
        <f t="shared" si="1"/>
        <v>9714.02</v>
      </c>
    </row>
    <row r="14" spans="1:19" ht="23.25" customHeight="1" x14ac:dyDescent="0.25">
      <c r="A14" s="10" t="s">
        <v>24</v>
      </c>
      <c r="B14" s="8">
        <f>B15+B16+B17</f>
        <v>0</v>
      </c>
      <c r="C14" s="8">
        <f t="shared" ref="C14:M14" si="3">C15+C16+C17</f>
        <v>11367</v>
      </c>
      <c r="D14" s="8">
        <f t="shared" si="3"/>
        <v>25314.2</v>
      </c>
      <c r="E14" s="7">
        <f>E15+E16+E174</f>
        <v>0</v>
      </c>
      <c r="F14" s="8">
        <f t="shared" si="3"/>
        <v>0</v>
      </c>
      <c r="G14" s="8">
        <f t="shared" si="3"/>
        <v>0</v>
      </c>
      <c r="H14" s="8">
        <f t="shared" si="3"/>
        <v>19673.45</v>
      </c>
      <c r="I14" s="8">
        <f t="shared" si="3"/>
        <v>0</v>
      </c>
      <c r="J14" s="8">
        <f t="shared" si="3"/>
        <v>0</v>
      </c>
      <c r="K14" s="8">
        <f t="shared" si="3"/>
        <v>0</v>
      </c>
      <c r="L14" s="8">
        <f t="shared" si="3"/>
        <v>104964</v>
      </c>
      <c r="M14" s="8">
        <f t="shared" si="3"/>
        <v>7554</v>
      </c>
      <c r="N14" s="8">
        <f t="shared" si="1"/>
        <v>168872.65</v>
      </c>
    </row>
    <row r="15" spans="1:19" ht="23.25" customHeight="1" x14ac:dyDescent="0.25">
      <c r="A15" s="9" t="s">
        <v>25</v>
      </c>
      <c r="B15" s="7"/>
      <c r="C15" s="7">
        <v>11367</v>
      </c>
      <c r="D15" s="7">
        <v>25314.2</v>
      </c>
      <c r="E15" s="8"/>
      <c r="F15" s="7"/>
      <c r="G15" s="7"/>
      <c r="H15" s="7">
        <v>19673.45</v>
      </c>
      <c r="I15" s="7"/>
      <c r="J15" s="7"/>
      <c r="K15" s="7"/>
      <c r="L15" s="7"/>
      <c r="M15" s="7">
        <v>7554</v>
      </c>
      <c r="N15" s="8">
        <f t="shared" si="1"/>
        <v>63908.649999999994</v>
      </c>
    </row>
    <row r="16" spans="1:19" ht="23.25" customHeight="1" x14ac:dyDescent="0.25">
      <c r="A16" s="9" t="s">
        <v>26</v>
      </c>
      <c r="B16" s="7"/>
      <c r="C16" s="12"/>
      <c r="D16" s="7"/>
      <c r="E16" s="7"/>
      <c r="F16" s="7"/>
      <c r="G16" s="7"/>
      <c r="H16" s="7"/>
      <c r="I16" s="7"/>
      <c r="J16" s="7"/>
      <c r="K16" s="7"/>
      <c r="L16" s="7">
        <v>104964</v>
      </c>
      <c r="M16" s="7"/>
      <c r="N16" s="8">
        <f t="shared" si="1"/>
        <v>104964</v>
      </c>
      <c r="S16" s="5"/>
    </row>
    <row r="17" spans="1:14" ht="18" customHeight="1" x14ac:dyDescent="0.25">
      <c r="A17" s="24" t="s">
        <v>34</v>
      </c>
      <c r="B17" s="7"/>
      <c r="C17" s="12"/>
      <c r="D17" s="7"/>
      <c r="E17" s="7"/>
      <c r="F17" s="7"/>
      <c r="G17" s="7"/>
      <c r="H17" s="7"/>
      <c r="I17" s="7"/>
      <c r="J17" s="7"/>
      <c r="K17" s="7"/>
      <c r="L17" s="7"/>
      <c r="M17" s="7"/>
      <c r="N17" s="8">
        <f t="shared" si="1"/>
        <v>0</v>
      </c>
    </row>
    <row r="18" spans="1:14" ht="18" customHeight="1" x14ac:dyDescent="0.25">
      <c r="A18" s="34" t="s">
        <v>50</v>
      </c>
      <c r="B18" s="7"/>
      <c r="C18" s="12"/>
      <c r="D18" s="7"/>
      <c r="E18" s="7"/>
      <c r="F18" s="7"/>
      <c r="G18" s="7"/>
      <c r="H18" s="7">
        <v>1449.6</v>
      </c>
      <c r="I18" s="7"/>
      <c r="J18" s="7"/>
      <c r="K18" s="7"/>
      <c r="L18" s="7"/>
      <c r="M18" s="7"/>
      <c r="N18" s="8">
        <f t="shared" si="1"/>
        <v>1449.6</v>
      </c>
    </row>
    <row r="19" spans="1:14" ht="18" customHeight="1" x14ac:dyDescent="0.25">
      <c r="A19" s="10" t="s">
        <v>55</v>
      </c>
      <c r="B19" s="8">
        <f>B20+B21+B22</f>
        <v>0</v>
      </c>
      <c r="C19" s="8">
        <f t="shared" ref="C19:E19" si="4">C20+C21+C22</f>
        <v>0</v>
      </c>
      <c r="D19" s="8">
        <f t="shared" si="4"/>
        <v>0</v>
      </c>
      <c r="E19" s="8">
        <f t="shared" si="4"/>
        <v>0</v>
      </c>
      <c r="F19" s="8">
        <f t="shared" ref="F19:M19" si="5">F20+F21+F22</f>
        <v>0</v>
      </c>
      <c r="G19" s="8">
        <f t="shared" si="5"/>
        <v>0</v>
      </c>
      <c r="H19" s="8">
        <f t="shared" si="5"/>
        <v>0</v>
      </c>
      <c r="I19" s="8">
        <f t="shared" si="5"/>
        <v>0</v>
      </c>
      <c r="J19" s="8">
        <f t="shared" si="5"/>
        <v>0</v>
      </c>
      <c r="K19" s="8">
        <f t="shared" si="5"/>
        <v>0</v>
      </c>
      <c r="L19" s="8">
        <f t="shared" si="5"/>
        <v>0</v>
      </c>
      <c r="M19" s="8">
        <f t="shared" si="5"/>
        <v>0</v>
      </c>
      <c r="N19" s="8">
        <f t="shared" ref="N19:N22" si="6">SUM(B19:M19)</f>
        <v>0</v>
      </c>
    </row>
    <row r="20" spans="1:14" ht="18" customHeight="1" x14ac:dyDescent="0.25">
      <c r="A20" s="9" t="s">
        <v>52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8">
        <f t="shared" si="6"/>
        <v>0</v>
      </c>
    </row>
    <row r="21" spans="1:14" ht="18" customHeight="1" x14ac:dyDescent="0.25">
      <c r="A21" s="9" t="s">
        <v>53</v>
      </c>
      <c r="B21" s="7"/>
      <c r="C21" s="12"/>
      <c r="D21" s="7"/>
      <c r="E21" s="7"/>
      <c r="F21" s="7"/>
      <c r="G21" s="7"/>
      <c r="H21" s="7"/>
      <c r="I21" s="7"/>
      <c r="J21" s="7"/>
      <c r="K21" s="7"/>
      <c r="L21" s="7"/>
      <c r="M21" s="7"/>
      <c r="N21" s="8">
        <f t="shared" si="6"/>
        <v>0</v>
      </c>
    </row>
    <row r="22" spans="1:14" ht="18" customHeight="1" x14ac:dyDescent="0.25">
      <c r="A22" s="24" t="s">
        <v>54</v>
      </c>
      <c r="B22" s="7"/>
      <c r="C22" s="12"/>
      <c r="D22" s="7"/>
      <c r="E22" s="7"/>
      <c r="F22" s="7"/>
      <c r="G22" s="7"/>
      <c r="H22" s="7"/>
      <c r="I22" s="7"/>
      <c r="J22" s="7"/>
      <c r="K22" s="7"/>
      <c r="L22" s="7"/>
      <c r="M22" s="7"/>
      <c r="N22" s="8">
        <f t="shared" si="6"/>
        <v>0</v>
      </c>
    </row>
    <row r="23" spans="1:14" ht="23.25" customHeight="1" x14ac:dyDescent="0.25">
      <c r="A23" s="10" t="s">
        <v>56</v>
      </c>
      <c r="B23" s="8">
        <v>8620.1</v>
      </c>
      <c r="C23" s="8">
        <v>8620.1</v>
      </c>
      <c r="D23" s="8">
        <v>8620.1</v>
      </c>
      <c r="E23" s="8">
        <v>8620.1</v>
      </c>
      <c r="F23" s="8">
        <v>8620.1</v>
      </c>
      <c r="G23" s="8">
        <v>8620.1</v>
      </c>
      <c r="H23" s="8">
        <v>8620.1</v>
      </c>
      <c r="I23" s="8">
        <v>8620.1</v>
      </c>
      <c r="J23" s="8">
        <v>8620.1</v>
      </c>
      <c r="K23" s="8">
        <v>8620.1</v>
      </c>
      <c r="L23" s="8">
        <v>8620.1</v>
      </c>
      <c r="M23" s="8">
        <v>8620.1</v>
      </c>
      <c r="N23" s="8">
        <f t="shared" si="1"/>
        <v>103441.20000000003</v>
      </c>
    </row>
    <row r="24" spans="1:14" ht="19.5" customHeight="1" x14ac:dyDescent="0.25">
      <c r="A24" s="10" t="s">
        <v>27</v>
      </c>
      <c r="B24" s="8">
        <f>B4+B9+B14+B18+B23+B19</f>
        <v>32167.550000000003</v>
      </c>
      <c r="C24" s="8">
        <f t="shared" ref="C24:N24" si="7">C4+C9+C14+C18+C23+C19</f>
        <v>35830.81</v>
      </c>
      <c r="D24" s="8">
        <f t="shared" si="7"/>
        <v>54317.98</v>
      </c>
      <c r="E24" s="8">
        <f t="shared" si="7"/>
        <v>44911.78</v>
      </c>
      <c r="F24" s="8">
        <f t="shared" si="7"/>
        <v>22683.78</v>
      </c>
      <c r="G24" s="8">
        <f t="shared" si="7"/>
        <v>27347.190000000002</v>
      </c>
      <c r="H24" s="8">
        <f t="shared" si="7"/>
        <v>54179.38</v>
      </c>
      <c r="I24" s="8">
        <f t="shared" si="7"/>
        <v>22742.78</v>
      </c>
      <c r="J24" s="8">
        <f>J4+J9+J14+J18+J23+J19</f>
        <v>26195.839999999997</v>
      </c>
      <c r="K24" s="8">
        <f t="shared" si="7"/>
        <v>38819.96</v>
      </c>
      <c r="L24" s="8">
        <f t="shared" si="7"/>
        <v>130019.05</v>
      </c>
      <c r="M24" s="8">
        <f t="shared" si="7"/>
        <v>39588.28</v>
      </c>
      <c r="N24" s="8">
        <f t="shared" si="7"/>
        <v>528804.38</v>
      </c>
    </row>
    <row r="26" spans="1:14" ht="23.25" customHeight="1" x14ac:dyDescent="0.25">
      <c r="A26" s="56" t="s">
        <v>57</v>
      </c>
      <c r="B26" s="56"/>
      <c r="C26" s="56"/>
      <c r="L26" s="56" t="s">
        <v>31</v>
      </c>
      <c r="M26" s="56"/>
      <c r="N26" s="56"/>
    </row>
    <row r="27" spans="1:14" ht="23.25" customHeight="1" x14ac:dyDescent="0.25">
      <c r="A27" s="56"/>
      <c r="B27" s="56"/>
      <c r="C27" s="56"/>
      <c r="L27" s="56"/>
      <c r="M27" s="56"/>
      <c r="N27" s="56"/>
    </row>
  </sheetData>
  <mergeCells count="5">
    <mergeCell ref="A1:N1"/>
    <mergeCell ref="A26:C26"/>
    <mergeCell ref="A27:C27"/>
    <mergeCell ref="L26:N26"/>
    <mergeCell ref="L27:N2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3"/>
  <sheetViews>
    <sheetView workbookViewId="0">
      <selection activeCell="B1" sqref="B1"/>
    </sheetView>
  </sheetViews>
  <sheetFormatPr defaultRowHeight="15" x14ac:dyDescent="0.25"/>
  <cols>
    <col min="1" max="1" width="4.7109375" customWidth="1"/>
    <col min="2" max="2" width="6.140625" customWidth="1"/>
    <col min="3" max="3" width="43.5703125" customWidth="1"/>
    <col min="4" max="4" width="14.5703125" customWidth="1"/>
    <col min="5" max="5" width="16.5703125" customWidth="1"/>
  </cols>
  <sheetData>
    <row r="1" spans="1:5" ht="15.75" x14ac:dyDescent="0.25">
      <c r="B1" s="35" t="s">
        <v>51</v>
      </c>
      <c r="C1" s="35"/>
    </row>
    <row r="2" spans="1:5" x14ac:dyDescent="0.25">
      <c r="C2" t="s">
        <v>4</v>
      </c>
    </row>
    <row r="3" spans="1:5" x14ac:dyDescent="0.25">
      <c r="B3" t="s">
        <v>37</v>
      </c>
    </row>
    <row r="4" spans="1:5" x14ac:dyDescent="0.25">
      <c r="A4" s="29" t="s">
        <v>38</v>
      </c>
      <c r="B4" s="29" t="s">
        <v>38</v>
      </c>
      <c r="C4" s="29"/>
      <c r="D4" s="29" t="s">
        <v>39</v>
      </c>
      <c r="E4" s="29" t="s">
        <v>40</v>
      </c>
    </row>
    <row r="5" spans="1:5" x14ac:dyDescent="0.25">
      <c r="A5" s="30" t="s">
        <v>41</v>
      </c>
      <c r="B5" s="30" t="s">
        <v>42</v>
      </c>
      <c r="C5" s="30" t="s">
        <v>43</v>
      </c>
      <c r="D5" s="30" t="s">
        <v>44</v>
      </c>
      <c r="E5" s="30" t="s">
        <v>45</v>
      </c>
    </row>
    <row r="6" spans="1:5" x14ac:dyDescent="0.25">
      <c r="A6" s="30">
        <v>1</v>
      </c>
      <c r="B6" s="30"/>
      <c r="C6" s="32"/>
      <c r="D6" s="33"/>
      <c r="E6" s="30"/>
    </row>
    <row r="7" spans="1:5" x14ac:dyDescent="0.25">
      <c r="A7" s="27">
        <v>2</v>
      </c>
      <c r="B7" s="27"/>
      <c r="C7" s="21"/>
      <c r="D7" s="28"/>
      <c r="E7" s="27"/>
    </row>
    <row r="8" spans="1:5" x14ac:dyDescent="0.25">
      <c r="A8" s="27">
        <v>3</v>
      </c>
      <c r="B8" s="27"/>
      <c r="C8" s="21"/>
      <c r="D8" s="28"/>
      <c r="E8" s="27"/>
    </row>
    <row r="9" spans="1:5" x14ac:dyDescent="0.25">
      <c r="A9" s="27">
        <v>4</v>
      </c>
      <c r="B9" s="27"/>
      <c r="C9" s="21"/>
      <c r="D9" s="31"/>
      <c r="E9" s="27"/>
    </row>
    <row r="10" spans="1:5" x14ac:dyDescent="0.25">
      <c r="A10" s="27">
        <v>5</v>
      </c>
      <c r="B10" s="27"/>
      <c r="C10" s="21"/>
      <c r="D10" s="28"/>
      <c r="E10" s="27"/>
    </row>
    <row r="11" spans="1:5" x14ac:dyDescent="0.25">
      <c r="A11" s="27">
        <v>6</v>
      </c>
      <c r="B11" s="27"/>
      <c r="C11" s="21"/>
      <c r="D11" s="28"/>
      <c r="E11" s="27"/>
    </row>
    <row r="12" spans="1:5" x14ac:dyDescent="0.25">
      <c r="A12" s="27">
        <v>7</v>
      </c>
      <c r="B12" s="27"/>
      <c r="C12" s="21"/>
      <c r="D12" s="28"/>
      <c r="E12" s="27"/>
    </row>
    <row r="13" spans="1:5" x14ac:dyDescent="0.25">
      <c r="A13" s="27">
        <v>8</v>
      </c>
      <c r="B13" s="27"/>
      <c r="C13" s="21"/>
      <c r="D13" s="28"/>
      <c r="E13" s="27"/>
    </row>
    <row r="14" spans="1:5" x14ac:dyDescent="0.25">
      <c r="A14" s="27">
        <v>9</v>
      </c>
      <c r="B14" s="27"/>
      <c r="C14" s="21"/>
      <c r="D14" s="28"/>
      <c r="E14" s="27"/>
    </row>
    <row r="15" spans="1:5" x14ac:dyDescent="0.25">
      <c r="A15" s="27">
        <v>10</v>
      </c>
      <c r="B15" s="27"/>
      <c r="C15" s="21"/>
      <c r="D15" s="28"/>
      <c r="E15" s="27"/>
    </row>
    <row r="16" spans="1:5" x14ac:dyDescent="0.25">
      <c r="A16" s="27">
        <v>11</v>
      </c>
      <c r="B16" s="27"/>
      <c r="C16" s="21"/>
      <c r="D16" s="28"/>
      <c r="E16" s="27"/>
    </row>
    <row r="17" spans="1:5" x14ac:dyDescent="0.25">
      <c r="A17" s="27">
        <v>12</v>
      </c>
      <c r="B17" s="27"/>
      <c r="C17" s="21"/>
      <c r="D17" s="28"/>
      <c r="E17" s="27"/>
    </row>
    <row r="18" spans="1:5" x14ac:dyDescent="0.25">
      <c r="A18" s="27">
        <v>13</v>
      </c>
      <c r="B18" s="27"/>
      <c r="C18" s="21"/>
      <c r="D18" s="28"/>
      <c r="E18" s="27"/>
    </row>
    <row r="19" spans="1:5" x14ac:dyDescent="0.25">
      <c r="A19" s="27">
        <v>14</v>
      </c>
      <c r="B19" s="27"/>
      <c r="C19" s="21"/>
      <c r="D19" s="27"/>
      <c r="E19" s="27"/>
    </row>
    <row r="20" spans="1:5" x14ac:dyDescent="0.25">
      <c r="A20" s="27"/>
      <c r="B20" s="27"/>
      <c r="C20" s="21"/>
      <c r="D20" s="27"/>
      <c r="E20" s="27"/>
    </row>
    <row r="21" spans="1:5" x14ac:dyDescent="0.25">
      <c r="A21" s="27"/>
      <c r="B21" s="27"/>
      <c r="C21" s="21"/>
      <c r="D21" s="27"/>
      <c r="E21" s="27"/>
    </row>
    <row r="22" spans="1:5" x14ac:dyDescent="0.25">
      <c r="A22" s="27"/>
      <c r="B22" s="27"/>
      <c r="C22" s="21"/>
      <c r="D22" s="27"/>
      <c r="E22" s="27"/>
    </row>
    <row r="23" spans="1:5" x14ac:dyDescent="0.25">
      <c r="A23" s="27"/>
      <c r="B23" s="27"/>
      <c r="C23" s="21"/>
      <c r="D23" s="21"/>
      <c r="E23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Текущий ремонт</vt:lpstr>
      <vt:lpstr>Лиц.счет. Св.расчет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2016-01-28T03:23:36Z</cp:lastPrinted>
  <dcterms:created xsi:type="dcterms:W3CDTF">2011-07-25T05:21:17Z</dcterms:created>
  <dcterms:modified xsi:type="dcterms:W3CDTF">2024-01-22T07:59:59Z</dcterms:modified>
</cp:coreProperties>
</file>