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38" i="1"/>
  <c r="H29"/>
  <c r="F26"/>
  <c r="F29" l="1"/>
  <c r="H39" l="1"/>
  <c r="H24"/>
  <c r="F24"/>
  <c r="F38" s="1"/>
  <c r="F39" l="1"/>
  <c r="H43" l="1"/>
  <c r="D19" s="1"/>
  <c r="F43"/>
  <c r="F13"/>
  <c r="D12" l="1"/>
  <c r="D21" s="1"/>
  <c r="F20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<sst xmlns="http://schemas.openxmlformats.org/spreadsheetml/2006/main" count="45" uniqueCount="44">
  <si>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</si>
  <si>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</si>
  <si>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</si>
  <si>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</si>
  <si>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</si>
  <si>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</si>
  <si>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</si>
  <si>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</si>
  <si>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</si>
  <si>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</si>
  <si>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</si>
  <si>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</si>
  <si>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</si>
  <si>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</si>
  <si>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</si>
  <si>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</si>
  <si>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</si>
  <si>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</si>
  <si>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</si>
  <si>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</si>
  <si>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</si>
  <si>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</si>
  <si>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</si>
  <si>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</si>
  <si>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</si>
  <si>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</si>
  <si>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</si>
  <si>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</si>
  <si>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</si>
  <si>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</si>
  <si>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</si>
  <si>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</si>
  <si>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</si>
  <si>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</si>
  <si>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</si>
  <si>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</si>
  <si>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</si>
  <si>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</si>
  <si>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</si>
  <si>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</si>
  <si>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Переходящие остатки денежных средств на 01.03.2019г</t>
  </si>
  <si>
    <t>Ген.директор ООО УК "Крокус"</t>
  </si>
  <si>
    <t>Получено доходов от предоставления в пользование общего имущества</t>
  </si>
  <si>
    <t>многоквартирному дому по адресу ул. Сосновая, 52  за  март-декабрь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</si>
</sst>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6" workbookViewId="0">
      <selection activeCell="D21" sqref="D21:E2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3447.2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40</v>
      </c>
      <c r="B11" s="25"/>
      <c r="C11" s="26"/>
      <c r="D11" s="27">
        <v>0</v>
      </c>
      <c r="E11" s="28"/>
      <c r="F11" s="29"/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854034.6399999999</v>
      </c>
      <c r="E12" s="28"/>
      <c r="F12" s="27"/>
      <c r="G12" s="28"/>
      <c r="H12" s="34"/>
      <c r="I12" s="28"/>
    </row>
    <row r="13" spans="1:9">
      <c r="A13" s="35" t="s">
        <v>7</v>
      </c>
      <c r="B13" s="36"/>
      <c r="C13" s="37"/>
      <c r="D13" s="41"/>
      <c r="E13" s="42"/>
      <c r="F13" s="45">
        <f>F12*98/100</f>
        <v>0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42</v>
      </c>
      <c r="B15" s="54"/>
      <c r="C15" s="55"/>
      <c r="D15" s="49">
        <v>704.9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36</v>
      </c>
      <c r="B18" s="25"/>
      <c r="C18" s="26"/>
      <c r="D18" s="27">
        <v>-4717.8599999999997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</f>
        <v>831317.37</v>
      </c>
      <c r="E19" s="71"/>
      <c r="F19" s="84">
        <v>0</v>
      </c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18704.309999999939</v>
      </c>
      <c r="E20" s="71"/>
      <c r="F20" s="27">
        <f>F11+F12+F15-F19</f>
        <v>0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D12/(E7+E8)/10</f>
        <v>24.774734277094453</v>
      </c>
      <c r="E21" s="85"/>
      <c r="F21" s="34"/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380030.31999999995</v>
      </c>
      <c r="G24" s="23"/>
      <c r="H24" s="22">
        <f>H25+H26+H27+H28+H29+H30+H31+H32+H33</f>
        <v>392973.16000000003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6894.4</v>
      </c>
      <c r="G25" s="48"/>
      <c r="H25" s="51">
        <v>15259.2</v>
      </c>
      <c r="I25" s="52"/>
    </row>
    <row r="26" spans="1:9">
      <c r="A26" s="59" t="s">
        <v>38</v>
      </c>
      <c r="B26" s="60"/>
      <c r="C26" s="60"/>
      <c r="D26" s="60"/>
      <c r="E26" s="61"/>
      <c r="F26" s="34">
        <f>51363.28-5021.92</f>
        <v>46341.36</v>
      </c>
      <c r="G26" s="85"/>
      <c r="H26" s="27">
        <v>46995.24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17236</v>
      </c>
      <c r="G27" s="85"/>
      <c r="H27" s="27">
        <v>14346.62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21717.360000000001</v>
      </c>
      <c r="G28" s="85"/>
      <c r="H28" s="84">
        <v>25533.17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f>106173.76+1378.88+10341.6</f>
        <v>117894.24</v>
      </c>
      <c r="G29" s="85"/>
      <c r="H29" s="27">
        <f>294.08+99279.4+10350.5+21309.55</f>
        <v>131233.53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159605.35999999999</v>
      </c>
      <c r="G30" s="85"/>
      <c r="H30" s="27">
        <v>159605.4</v>
      </c>
      <c r="I30" s="28"/>
    </row>
    <row r="31" spans="1:9">
      <c r="A31" s="10" t="s">
        <v>26</v>
      </c>
      <c r="B31" s="8"/>
      <c r="C31" s="8"/>
      <c r="D31" s="8"/>
      <c r="E31" s="9"/>
      <c r="F31" s="97">
        <v>10341.6</v>
      </c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115481.2</v>
      </c>
      <c r="G34" s="23"/>
      <c r="H34" s="95">
        <v>115481.2</v>
      </c>
      <c r="I34" s="96"/>
    </row>
    <row r="35" spans="1:9">
      <c r="A35" s="99" t="s">
        <v>28</v>
      </c>
      <c r="B35" s="100"/>
      <c r="C35" s="100"/>
      <c r="D35" s="100"/>
      <c r="E35" s="101"/>
      <c r="F35" s="22">
        <v>23716.74</v>
      </c>
      <c r="G35" s="23"/>
      <c r="H35" s="22">
        <v>25134.560000000001</v>
      </c>
      <c r="I35" s="23"/>
    </row>
    <row r="36" spans="1:9">
      <c r="A36" s="99" t="s">
        <v>29</v>
      </c>
      <c r="B36" s="100"/>
      <c r="C36" s="100"/>
      <c r="D36" s="100"/>
      <c r="E36" s="101"/>
      <c r="F36" s="22">
        <v>212002.8</v>
      </c>
      <c r="G36" s="23"/>
      <c r="H36" s="22">
        <v>213729.36</v>
      </c>
      <c r="I36" s="23"/>
    </row>
    <row r="37" spans="1:9">
      <c r="A37" s="19" t="s">
        <v>37</v>
      </c>
      <c r="B37" s="20"/>
      <c r="C37" s="20"/>
      <c r="D37" s="20"/>
      <c r="E37" s="21"/>
      <c r="F37" s="22">
        <v>74183.740000000005</v>
      </c>
      <c r="G37" s="23"/>
      <c r="H37" s="22">
        <v>46711.09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805414.79999999993</v>
      </c>
      <c r="G38" s="96"/>
      <c r="H38" s="22">
        <f>H24+H34+H35+H36+H37</f>
        <v>794029.37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48619.839999999997</v>
      </c>
      <c r="G39" s="23"/>
      <c r="H39" s="22">
        <f>H40+H41+H42</f>
        <v>37288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14134.7</v>
      </c>
      <c r="G40" s="23"/>
      <c r="H40" s="22">
        <v>0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3309.14</v>
      </c>
      <c r="G41" s="23"/>
      <c r="H41" s="22">
        <v>169.82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31176</v>
      </c>
      <c r="G42" s="23"/>
      <c r="H42" s="22">
        <v>37118.18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854034.6399999999</v>
      </c>
      <c r="G43" s="96"/>
      <c r="H43" s="22">
        <f>H38+H39</f>
        <v>831317.37</v>
      </c>
      <c r="I43" s="96"/>
    </row>
    <row r="44" spans="1:9">
      <c r="A44" s="99"/>
      <c r="B44" s="100"/>
      <c r="C44" s="100"/>
      <c r="D44" s="100"/>
      <c r="E44" s="101"/>
      <c r="F44" s="95"/>
      <c r="G44" s="96"/>
      <c r="H44" s="27"/>
      <c r="I44" s="28"/>
    </row>
    <row r="46" spans="1:9">
      <c r="A46" t="s">
        <v>41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2020-02-21T02:18:22Z</dcterms:modified>
</cp:coreProperties>
</file>