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3г\Лицевые счета\Советская\"/>
    </mc:Choice>
  </mc:AlternateContent>
  <xr:revisionPtr revIDLastSave="0" documentId="13_ncr:1_{5D84FC4B-2697-40A0-9B38-C8BD87296528}" xr6:coauthVersionLast="47" xr6:coauthVersionMax="47" xr10:uidLastSave="{00000000-0000-0000-0000-000000000000}"/>
  <bookViews>
    <workbookView xWindow="-120" yWindow="-120" windowWidth="25440" windowHeight="15390" firstSheet="1" activeTab="6" xr2:uid="{00000000-000D-0000-FFFF-FFFF00000000}"/>
  </bookViews>
  <sheets>
    <sheet name="ТО конструкт.эл." sheetId="2" r:id="rId1"/>
    <sheet name="ТО эл.оборуд." sheetId="6" r:id="rId2"/>
    <sheet name="ТО ин.оборуд." sheetId="1" r:id="rId3"/>
    <sheet name="ТР конструкт.эл" sheetId="3" r:id="rId4"/>
    <sheet name="ТР инж.об." sheetId="4" r:id="rId5"/>
    <sheet name="ТР эл.оборуд." sheetId="7" r:id="rId6"/>
    <sheet name="Лиц.счет. Св. расчет" sheetId="5" r:id="rId7"/>
    <sheet name="допол.раб." sheetId="8" r:id="rId8"/>
    <sheet name="Текущий ремонт" sheetId="10" r:id="rId9"/>
    <sheet name="заявл" sheetId="9" r:id="rId10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10" l="1"/>
  <c r="C34" i="10"/>
  <c r="C30" i="10"/>
  <c r="C26" i="10"/>
  <c r="C18" i="10"/>
  <c r="C14" i="10"/>
  <c r="C8" i="10"/>
  <c r="D26" i="8"/>
  <c r="D18" i="4"/>
  <c r="C18" i="4"/>
  <c r="D34" i="6"/>
  <c r="C34" i="6"/>
  <c r="C31" i="6"/>
  <c r="D85" i="1"/>
  <c r="C85" i="1"/>
  <c r="D24" i="8"/>
  <c r="C24" i="8"/>
  <c r="D17" i="2"/>
  <c r="D29" i="6"/>
  <c r="C29" i="6"/>
  <c r="D77" i="1"/>
  <c r="C77" i="1"/>
  <c r="D14" i="4"/>
  <c r="C14" i="4"/>
  <c r="D20" i="8"/>
  <c r="D24" i="6"/>
  <c r="C24" i="6"/>
  <c r="C23" i="6"/>
  <c r="C73" i="1"/>
  <c r="C63" i="1"/>
  <c r="D20" i="6"/>
  <c r="D12" i="4"/>
  <c r="D18" i="8"/>
  <c r="C18" i="8"/>
  <c r="C55" i="1"/>
  <c r="D14" i="8"/>
  <c r="C14" i="8"/>
  <c r="D10" i="4"/>
  <c r="D18" i="6"/>
  <c r="C51" i="1"/>
  <c r="D10" i="8"/>
  <c r="C10" i="8"/>
  <c r="D6" i="3"/>
  <c r="D8" i="4"/>
  <c r="C8" i="4"/>
  <c r="C44" i="1"/>
  <c r="D16" i="6"/>
  <c r="C16" i="6"/>
  <c r="C38" i="1"/>
  <c r="C12" i="6"/>
  <c r="C31" i="1"/>
  <c r="D6" i="8" l="1"/>
  <c r="C26" i="1"/>
  <c r="D6" i="6"/>
  <c r="D8" i="6" s="1"/>
  <c r="D12" i="6" s="1"/>
  <c r="C19" i="1"/>
  <c r="D6" i="4"/>
  <c r="C13" i="1"/>
  <c r="D9" i="2"/>
  <c r="D11" i="2" s="1"/>
  <c r="D13" i="2" s="1"/>
  <c r="D15" i="2" s="1"/>
  <c r="C9" i="2"/>
  <c r="N11" i="5" l="1"/>
  <c r="C9" i="5" l="1"/>
  <c r="D13" i="1" l="1"/>
  <c r="D19" i="1" s="1"/>
  <c r="D26" i="1" s="1"/>
  <c r="D31" i="1" s="1"/>
  <c r="D38" i="1" s="1"/>
  <c r="D44" i="1" s="1"/>
  <c r="D51" i="1" s="1"/>
  <c r="D55" i="1" s="1"/>
  <c r="D63" i="1" s="1"/>
  <c r="D73" i="1" s="1"/>
  <c r="E9" i="5"/>
  <c r="E4" i="5" l="1"/>
  <c r="M4" i="5"/>
  <c r="L4" i="5"/>
  <c r="K4" i="5"/>
  <c r="J4" i="5"/>
  <c r="I4" i="5"/>
  <c r="H4" i="5"/>
  <c r="G4" i="5"/>
  <c r="F4" i="5"/>
  <c r="D4" i="5"/>
  <c r="C4" i="5"/>
  <c r="B4" i="5"/>
  <c r="M19" i="5"/>
  <c r="L19" i="5"/>
  <c r="K19" i="5"/>
  <c r="J19" i="5"/>
  <c r="I19" i="5"/>
  <c r="H19" i="5"/>
  <c r="G19" i="5"/>
  <c r="F19" i="5"/>
  <c r="E19" i="5"/>
  <c r="D19" i="5"/>
  <c r="C19" i="5"/>
  <c r="B19" i="5"/>
  <c r="N13" i="5"/>
  <c r="N12" i="5"/>
  <c r="N10" i="5"/>
  <c r="N8" i="5"/>
  <c r="N6" i="5"/>
  <c r="N5" i="5"/>
  <c r="N22" i="5"/>
  <c r="N21" i="5"/>
  <c r="N20" i="5"/>
  <c r="N4" i="5" l="1"/>
  <c r="N19" i="5"/>
  <c r="N18" i="5"/>
  <c r="N17" i="5"/>
  <c r="M14" i="5"/>
  <c r="L14" i="5"/>
  <c r="K14" i="5"/>
  <c r="J14" i="5"/>
  <c r="I14" i="5"/>
  <c r="H14" i="5"/>
  <c r="G14" i="5"/>
  <c r="F14" i="5"/>
  <c r="E14" i="5"/>
  <c r="D14" i="5"/>
  <c r="C14" i="5"/>
  <c r="C24" i="5" s="1"/>
  <c r="M9" i="5"/>
  <c r="L9" i="5"/>
  <c r="K9" i="5"/>
  <c r="J9" i="5"/>
  <c r="I9" i="5"/>
  <c r="H9" i="5"/>
  <c r="G9" i="5"/>
  <c r="F9" i="5"/>
  <c r="D9" i="5"/>
  <c r="B14" i="5"/>
  <c r="B9" i="5"/>
  <c r="L24" i="5" l="1"/>
  <c r="F24" i="5"/>
  <c r="I24" i="5"/>
  <c r="G24" i="5"/>
  <c r="K24" i="5"/>
  <c r="M24" i="5"/>
  <c r="J24" i="5"/>
  <c r="B24" i="5"/>
  <c r="H24" i="5"/>
  <c r="E24" i="5"/>
  <c r="D24" i="5"/>
  <c r="N23" i="5"/>
  <c r="N15" i="5" l="1"/>
  <c r="N16" i="5" l="1"/>
  <c r="N9" i="5"/>
  <c r="N14" i="5"/>
  <c r="N24" i="5" l="1"/>
</calcChain>
</file>

<file path=xl/sharedStrings.xml><?xml version="1.0" encoding="utf-8"?>
<sst xmlns="http://schemas.openxmlformats.org/spreadsheetml/2006/main" count="299" uniqueCount="151">
  <si>
    <t>Перечень работ</t>
  </si>
  <si>
    <t>Сумма</t>
  </si>
  <si>
    <t>Январь</t>
  </si>
  <si>
    <t>Март</t>
  </si>
  <si>
    <t>Советская, 3а</t>
  </si>
  <si>
    <t>2.Техническое обслуживание конструктивных элементов</t>
  </si>
  <si>
    <t>Советская 3а</t>
  </si>
  <si>
    <t xml:space="preserve">1.Техническое обслуживание инженерного оборудования </t>
  </si>
  <si>
    <t>4.Текущий ремонт инженерного оборудования</t>
  </si>
  <si>
    <t>Февраль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</si>
  <si>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</si>
  <si>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</si>
  <si>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</si>
  <si>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</si>
  <si>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</si>
  <si>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</si>
  <si>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</si>
  <si>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</si>
  <si>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</si>
  <si>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</si>
  <si>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2. Техническое обслуживание:</t>
  </si>
  <si>
    <t xml:space="preserve">  - инженерное оборудование</t>
  </si>
  <si>
    <t xml:space="preserve">  - АДС</t>
  </si>
  <si>
    <t>3. Текущий ремонт:</t>
  </si>
  <si>
    <t>ВСЕГО</t>
  </si>
  <si>
    <t>3.Текущий ремонт конструктивных элементов</t>
  </si>
  <si>
    <t>С начала года</t>
  </si>
  <si>
    <t>Гл. бухгалтер</t>
  </si>
  <si>
    <t>Кудин Ю.С.</t>
  </si>
  <si>
    <t>-эл.оборудование</t>
  </si>
  <si>
    <t>Кузмичева Е.А.</t>
  </si>
  <si>
    <t>3.Техническое обслуживание электрооборудования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</si>
  <si>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</si>
  <si>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</si>
  <si>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</si>
  <si>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</si>
  <si>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</si>
  <si>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</si>
  <si>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</si>
  <si>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</si>
  <si>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</si>
  <si>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Советская,3а</t>
  </si>
  <si>
    <t>Дополнительные работы</t>
  </si>
  <si>
    <t>Текущий ремонт эл.оборудования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</si>
  <si>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</si>
  <si>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</si>
  <si>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</si>
  <si>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</si>
  <si>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</si>
  <si>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7. Расходы по содержанию УК</t>
  </si>
  <si>
    <t>1. Содержание общ. имущества:</t>
  </si>
  <si>
    <t xml:space="preserve">  - санитарная уборка лестничных клеток</t>
  </si>
  <si>
    <t>уборка придомовой территории</t>
  </si>
  <si>
    <t>Очистка дорог</t>
  </si>
  <si>
    <t xml:space="preserve">  - конструктивные элементы</t>
  </si>
  <si>
    <t xml:space="preserve">  - инженерного оборудования</t>
  </si>
  <si>
    <t xml:space="preserve">  - конструктивных элементов</t>
  </si>
  <si>
    <t>-эл.оборудования</t>
  </si>
  <si>
    <t>4.Дополнительные работы</t>
  </si>
  <si>
    <t>Директор ООО УК "Крокус"</t>
  </si>
  <si>
    <t>Дезинфекция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</si>
  <si>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</si>
  <si>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Техобслуживание и снятие показаний общедомового теплосчетчика</t>
  </si>
  <si>
    <t>Итого за январь</t>
  </si>
  <si>
    <t>Уборка снега и наледи с крыши</t>
  </si>
  <si>
    <t>Устранение течи на стояке отопления Квартира №41</t>
  </si>
  <si>
    <t>Лицевой счет. Сводный расчет  2023г</t>
  </si>
  <si>
    <t>Лицевой счёт 2023г.</t>
  </si>
  <si>
    <t>Очистка куржака на крыши</t>
  </si>
  <si>
    <t>Прочистка вентиляции в ванной Квартира 341</t>
  </si>
  <si>
    <t>Лицевой счёт 2023г</t>
  </si>
  <si>
    <t>Устранение течи подъездного отопления Подъезд №2</t>
  </si>
  <si>
    <t>Очистка канализационных труб от куржака</t>
  </si>
  <si>
    <t>Прочистка  стояка канализации в подвале Квартира №85</t>
  </si>
  <si>
    <t>Обход подвалов на предмет утечек</t>
  </si>
  <si>
    <t>Лицевой счёт  2023г</t>
  </si>
  <si>
    <t>Замена стояка отопления Квартира №38,40</t>
  </si>
  <si>
    <t>Замена стояка ГВс полотенцесушителя Квартира №40-43</t>
  </si>
  <si>
    <t>Уборка куржаков с канализационных труб на крыше</t>
  </si>
  <si>
    <t>Итого за февраль</t>
  </si>
  <si>
    <t>Устранение течи стояка отопления. Замена участка трубы. Квартира №13</t>
  </si>
  <si>
    <t>Прочистка канализации Квартира №38</t>
  </si>
  <si>
    <t>Отключение подъездного отопления</t>
  </si>
  <si>
    <t>Итого за март</t>
  </si>
  <si>
    <t>Установка сливных желубов на подъездные козырьки</t>
  </si>
  <si>
    <t>Ремонт светильников. Замена лампочек и схем Подъезд №4</t>
  </si>
  <si>
    <t>Ремонт светильников. Замена лампочки и предохранителя  Подъезд №1</t>
  </si>
  <si>
    <t>Дератизация</t>
  </si>
  <si>
    <t>Итого за апрель</t>
  </si>
  <si>
    <t>Выдана председателю совета дома водоимульсия 3 кг</t>
  </si>
  <si>
    <t>Ремонт предподъездного освещения Подъезд №2</t>
  </si>
  <si>
    <t>Автовышка 1 час</t>
  </si>
  <si>
    <t>Отключение  отопления</t>
  </si>
  <si>
    <t>Чистка сборка канализации в подвале</t>
  </si>
  <si>
    <t>Итого за май</t>
  </si>
  <si>
    <t>Работы ППР замена лампочек</t>
  </si>
  <si>
    <t>Ремонт светильников. Замена лампочек и схем Подъезд №2</t>
  </si>
  <si>
    <t xml:space="preserve">Итого за май </t>
  </si>
  <si>
    <t>Демонтаж ПРЭМ на теплоузле на поверку</t>
  </si>
  <si>
    <t>Установка труб вместо ПРЭМ</t>
  </si>
  <si>
    <t>Замена отопительного прибора Квартира №62,63</t>
  </si>
  <si>
    <t>Реставрация балконной плиты Квартира №40</t>
  </si>
  <si>
    <t>Скос травы на придомовой территории</t>
  </si>
  <si>
    <t>Итого за июнь</t>
  </si>
  <si>
    <t>Установка ПРЭМ после поверки</t>
  </si>
  <si>
    <t>Поверка ПРЭМ</t>
  </si>
  <si>
    <t>Промывка и опрессовка системы теплоснабжения</t>
  </si>
  <si>
    <t>Итого за июль</t>
  </si>
  <si>
    <t>Ремонт светильников замена лампочек и предохранителей Подъезд №3</t>
  </si>
  <si>
    <t>Замена отопительных приборов Квартира №51</t>
  </si>
  <si>
    <t>Изготовление и установка скамеек возле подъездов 3 штуки</t>
  </si>
  <si>
    <t>Выдано председателю совета дома эмаль для покраски дверей</t>
  </si>
  <si>
    <t>Выдано председателю совета дома краска</t>
  </si>
  <si>
    <t>Итого за август</t>
  </si>
  <si>
    <t>Выдана председателю совета дома краска для нужд дома</t>
  </si>
  <si>
    <t>Дезинсекция</t>
  </si>
  <si>
    <t>Замена отопительных приборов Квартира №24</t>
  </si>
  <si>
    <t>Работы ППР в подъезде №1замена лампочек и схем</t>
  </si>
  <si>
    <t>Установка батареи Квартира №62</t>
  </si>
  <si>
    <t>Запуск отопления</t>
  </si>
  <si>
    <t>Замена прокладки на соединительной муфте Квартира №69</t>
  </si>
  <si>
    <t>Устранение течи на стояке ГВС Квартира №24</t>
  </si>
  <si>
    <t>Итого за сентябрь</t>
  </si>
  <si>
    <t>Обход подвалов на предмет утечек, устранение, обработка гипохлоридом</t>
  </si>
  <si>
    <t>Замена стояка отопления, установка перемычки на отопительный прибор Квартира №15</t>
  </si>
  <si>
    <t>Устранение течи на системе ГВс в подвале №4</t>
  </si>
  <si>
    <t>Ремонт сгона на стояке отопления Квартира №21</t>
  </si>
  <si>
    <t>Запуск подъездного отопления. Частичная замена трубы в подъезде №1</t>
  </si>
  <si>
    <t>Замена отопительного прибора Квартира №42 материалы жителей</t>
  </si>
  <si>
    <t>Итого за октябрь</t>
  </si>
  <si>
    <t>Замена лампочки предохранителя и схемы Подъезд №3</t>
  </si>
  <si>
    <t>Ремонт светильников замена лампочки и схемы Подъезд №1,2</t>
  </si>
  <si>
    <t>Изготовление и установка скамейки Подъезд №;3</t>
  </si>
  <si>
    <t>Замена отопительных приборов Квартира №46</t>
  </si>
  <si>
    <t>Итого за ноябрь</t>
  </si>
  <si>
    <t>Ремонт светильников замена лампочки и предохранителя Подъезд №4</t>
  </si>
  <si>
    <t>Работы ППР</t>
  </si>
  <si>
    <t>Демонтаж монтаж подъездного выключателя Подъезд №3</t>
  </si>
  <si>
    <t>Снятие водосточных желубов</t>
  </si>
  <si>
    <t>Демонтаж мусорного ограждения, заливка бетонной плиты под мусорные баки, с использованием крана манипулятора</t>
  </si>
  <si>
    <t>Изготовление и установка мусорного ограждения</t>
  </si>
  <si>
    <t>Замена стояка отопления Квартира №12</t>
  </si>
  <si>
    <t>Промывка отопительного прибора в зале, утановка крана маевского Квартира №16</t>
  </si>
  <si>
    <t>Отогрев канализационных труб куржака</t>
  </si>
  <si>
    <t>Устранение течи на стояке отопления Квартира №69</t>
  </si>
  <si>
    <t>Итого за декабрь</t>
  </si>
  <si>
    <t>Демонтаж монтаж подъездного выключателя Подъезд №1</t>
  </si>
  <si>
    <t>Ремонт светильников, замена лампочек и схем Подъезд №2,3</t>
  </si>
  <si>
    <t>Демонтаж, монтаж горелых лампочек в подвале, установка эл.розетки в подвале</t>
  </si>
  <si>
    <t>Замена стояков ГВС и полотенцесушителя Квартира №53</t>
  </si>
  <si>
    <t>Замена труб в подвале ГВс подача и обратка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</si>
</sst>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0" fillId="0" borderId="1" xfId="0" applyBorder="1"/>
    <xf numFmtId="0" fontId="5" fillId="0" borderId="1" xfId="0" applyFont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4" xfId="0" applyBorder="1"/>
    <xf numFmtId="0" fontId="0" fillId="0" borderId="7" xfId="0" applyBorder="1"/>
    <xf numFmtId="0" fontId="0" fillId="0" borderId="1" xfId="0" applyBorder="1" applyAlignment="1">
      <alignment horizontal="left" wrapText="1"/>
    </xf>
    <xf numFmtId="2" fontId="1" fillId="0" borderId="1" xfId="0" applyNumberFormat="1" applyFont="1" applyBorder="1" applyAlignment="1">
      <alignment wrapText="1"/>
    </xf>
    <xf numFmtId="0" fontId="0" fillId="0" borderId="5" xfId="0" applyBorder="1"/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0" fillId="0" borderId="6" xfId="0" applyBorder="1"/>
    <xf numFmtId="0" fontId="3" fillId="0" borderId="0" xfId="0" applyFont="1"/>
    <xf numFmtId="2" fontId="5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8" fillId="0" borderId="1" xfId="0" applyFont="1" applyBorder="1"/>
    <xf numFmtId="0" fontId="7" fillId="0" borderId="1" xfId="0" applyFont="1" applyBorder="1"/>
    <xf numFmtId="0" fontId="8" fillId="0" borderId="3" xfId="0" applyFont="1" applyBorder="1" applyAlignment="1">
      <alignment wrapText="1"/>
    </xf>
    <xf numFmtId="0" fontId="6" fillId="0" borderId="1" xfId="0" applyFont="1" applyBorder="1"/>
    <xf numFmtId="0" fontId="9" fillId="0" borderId="1" xfId="0" applyFont="1" applyBorder="1"/>
    <xf numFmtId="2" fontId="8" fillId="0" borderId="1" xfId="0" applyNumberFormat="1" applyFont="1" applyBorder="1"/>
    <xf numFmtId="0" fontId="8" fillId="0" borderId="1" xfId="0" applyFont="1" applyBorder="1" applyAlignment="1">
      <alignment horizontal="left" wrapText="1"/>
    </xf>
    <xf numFmtId="0" fontId="7" fillId="0" borderId="0" xfId="0" applyFont="1"/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wrapText="1"/>
    </xf>
    <xf numFmtId="0" fontId="8" fillId="0" borderId="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5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/>
    <xf numFmtId="2" fontId="4" fillId="0" borderId="1" xfId="0" applyNumberFormat="1" applyFont="1" applyBorder="1"/>
    <xf numFmtId="0" fontId="4" fillId="2" borderId="1" xfId="0" applyFont="1" applyFill="1" applyBorder="1"/>
    <xf numFmtId="49" fontId="4" fillId="0" borderId="1" xfId="0" applyNumberFormat="1" applyFont="1" applyBorder="1" applyAlignment="1">
      <alignment wrapText="1"/>
    </xf>
    <xf numFmtId="2" fontId="5" fillId="0" borderId="1" xfId="0" applyNumberFormat="1" applyFont="1" applyBorder="1"/>
    <xf numFmtId="49" fontId="5" fillId="0" borderId="1" xfId="0" applyNumberFormat="1" applyFont="1" applyBorder="1" applyAlignment="1">
      <alignment wrapText="1"/>
    </xf>
    <xf numFmtId="0" fontId="4" fillId="0" borderId="0" xfId="0" applyFont="1" applyAlignment="1">
      <alignment horizontal="center"/>
    </xf>
    <xf numFmtId="0" fontId="6" fillId="0" borderId="8" xfId="0" applyFont="1" applyBorder="1" applyAlignment="1">
      <alignment horizontal="center" wrapText="1"/>
    </xf>
    <xf numFmtId="2" fontId="8" fillId="0" borderId="8" xfId="0" applyNumberFormat="1" applyFont="1" applyBorder="1" applyAlignment="1">
      <alignment wrapText="1"/>
    </xf>
    <xf numFmtId="0" fontId="0" fillId="0" borderId="1" xfId="0" applyBorder="1" applyAlignment="1">
      <alignment vertical="center"/>
    </xf>
    <xf numFmtId="2" fontId="1" fillId="0" borderId="1" xfId="0" applyNumberFormat="1" applyFont="1" applyBorder="1"/>
    <xf numFmtId="2" fontId="1" fillId="0" borderId="6" xfId="0" applyNumberFormat="1" applyFont="1" applyBorder="1"/>
    <xf numFmtId="0" fontId="8" fillId="0" borderId="8" xfId="0" applyFont="1" applyBorder="1" applyAlignment="1">
      <alignment wrapText="1"/>
    </xf>
    <xf numFmtId="2" fontId="7" fillId="0" borderId="1" xfId="0" applyNumberFormat="1" applyFont="1" applyBorder="1"/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workbookViewId="0">
      <selection activeCell="D18" sqref="D18"/>
    </sheetView>
  </sheetViews>
  <sheetFormatPr defaultRowHeight="15" x14ac:dyDescent="0.25"/>
  <cols>
    <col min="1" max="1" width="4" style="11" customWidth="1"/>
    <col min="2" max="2" width="52.140625" customWidth="1"/>
    <col min="4" max="4" width="12.42578125" customWidth="1"/>
  </cols>
  <sheetData>
    <row r="1" spans="1:7" ht="21" x14ac:dyDescent="0.35">
      <c r="A1" s="9"/>
      <c r="B1" s="77" t="s">
        <v>67</v>
      </c>
      <c r="C1" s="77"/>
      <c r="D1" s="77"/>
      <c r="E1" s="5"/>
      <c r="F1" s="5"/>
      <c r="G1" s="5"/>
    </row>
    <row r="2" spans="1:7" ht="15.75" x14ac:dyDescent="0.25">
      <c r="A2" s="9"/>
      <c r="B2" s="3" t="s">
        <v>6</v>
      </c>
      <c r="C2" s="1"/>
      <c r="D2" s="1"/>
      <c r="E2" s="1"/>
      <c r="F2" s="1"/>
      <c r="G2" s="1"/>
    </row>
    <row r="3" spans="1:7" ht="20.100000000000001" customHeight="1" x14ac:dyDescent="0.25">
      <c r="A3" s="9"/>
      <c r="B3" s="77" t="s">
        <v>5</v>
      </c>
      <c r="C3" s="77"/>
      <c r="D3" s="77"/>
      <c r="E3" s="1"/>
      <c r="F3" s="1"/>
      <c r="G3" s="1"/>
    </row>
    <row r="4" spans="1:7" x14ac:dyDescent="0.25">
      <c r="A4" s="10"/>
      <c r="B4" s="22" t="s">
        <v>0</v>
      </c>
      <c r="C4" s="8" t="s">
        <v>1</v>
      </c>
      <c r="D4" s="8" t="s">
        <v>26</v>
      </c>
      <c r="E4" s="1"/>
      <c r="F4" s="1"/>
      <c r="G4" s="1"/>
    </row>
    <row r="5" spans="1:7" x14ac:dyDescent="0.25">
      <c r="A5" s="8"/>
      <c r="B5" s="43" t="s">
        <v>2</v>
      </c>
      <c r="C5" s="43"/>
      <c r="D5" s="6"/>
      <c r="E5" s="1"/>
      <c r="F5" s="1"/>
      <c r="G5" s="1"/>
    </row>
    <row r="6" spans="1:7" x14ac:dyDescent="0.25">
      <c r="A6" s="8">
        <v>1</v>
      </c>
      <c r="B6" s="36" t="s">
        <v>64</v>
      </c>
      <c r="C6" s="37">
        <v>1185</v>
      </c>
      <c r="D6" s="35"/>
      <c r="E6" s="1"/>
      <c r="F6" s="1"/>
      <c r="G6" s="1"/>
    </row>
    <row r="7" spans="1:7" x14ac:dyDescent="0.25">
      <c r="A7" s="72">
        <v>2</v>
      </c>
      <c r="B7" s="18" t="s">
        <v>68</v>
      </c>
      <c r="C7" s="18">
        <v>1185</v>
      </c>
      <c r="D7" s="18"/>
      <c r="E7" s="1"/>
      <c r="F7" s="1"/>
      <c r="G7" s="1"/>
    </row>
    <row r="8" spans="1:7" s="17" customFormat="1" x14ac:dyDescent="0.25">
      <c r="A8" s="63">
        <v>3</v>
      </c>
      <c r="B8" s="46" t="s">
        <v>69</v>
      </c>
      <c r="C8" s="46">
        <v>5745</v>
      </c>
      <c r="D8" s="67"/>
      <c r="E8" s="16"/>
      <c r="F8" s="16"/>
      <c r="G8" s="16"/>
    </row>
    <row r="9" spans="1:7" x14ac:dyDescent="0.25">
      <c r="A9" s="22"/>
      <c r="B9" s="43" t="s">
        <v>63</v>
      </c>
      <c r="C9" s="39">
        <f>SUM(C6:C8)</f>
        <v>8115</v>
      </c>
      <c r="D9" s="73">
        <f>C9</f>
        <v>8115</v>
      </c>
      <c r="E9" s="1"/>
      <c r="F9" s="1"/>
      <c r="G9" s="1"/>
    </row>
    <row r="10" spans="1:7" s="4" customFormat="1" x14ac:dyDescent="0.25">
      <c r="A10" s="22"/>
      <c r="B10" s="43" t="s">
        <v>9</v>
      </c>
      <c r="C10" s="36"/>
      <c r="D10" s="73"/>
      <c r="E10" s="2"/>
      <c r="F10" s="2"/>
      <c r="G10" s="2"/>
    </row>
    <row r="11" spans="1:7" s="4" customFormat="1" x14ac:dyDescent="0.25">
      <c r="A11" s="14">
        <v>1</v>
      </c>
      <c r="B11" s="36" t="s">
        <v>64</v>
      </c>
      <c r="C11" s="14">
        <v>790</v>
      </c>
      <c r="D11" s="73">
        <f>C11+D9</f>
        <v>8905</v>
      </c>
      <c r="E11" s="2"/>
      <c r="F11" s="2"/>
      <c r="G11" s="2"/>
    </row>
    <row r="12" spans="1:7" x14ac:dyDescent="0.25">
      <c r="A12" s="40"/>
      <c r="B12" s="43" t="s">
        <v>3</v>
      </c>
      <c r="C12" s="37"/>
      <c r="D12" s="39"/>
      <c r="E12" s="1"/>
      <c r="F12" s="1"/>
      <c r="G12" s="1"/>
    </row>
    <row r="13" spans="1:7" s="4" customFormat="1" x14ac:dyDescent="0.25">
      <c r="A13" s="40">
        <v>1</v>
      </c>
      <c r="B13" s="36" t="s">
        <v>84</v>
      </c>
      <c r="C13" s="37">
        <v>2370</v>
      </c>
      <c r="D13" s="39">
        <f>C13+D11</f>
        <v>11275</v>
      </c>
      <c r="E13" s="2"/>
      <c r="F13" s="2"/>
      <c r="G13" s="2"/>
    </row>
    <row r="14" spans="1:7" x14ac:dyDescent="0.25">
      <c r="A14" s="70"/>
      <c r="B14" s="75" t="s">
        <v>10</v>
      </c>
      <c r="C14" s="71"/>
      <c r="D14" s="71"/>
      <c r="E14" s="1"/>
      <c r="F14" s="1"/>
      <c r="G14" s="1"/>
    </row>
    <row r="15" spans="1:7" x14ac:dyDescent="0.25">
      <c r="A15" s="42">
        <v>1</v>
      </c>
      <c r="B15" s="36" t="s">
        <v>89</v>
      </c>
      <c r="C15" s="39">
        <v>350</v>
      </c>
      <c r="D15" s="39">
        <f>C15+D13</f>
        <v>11625</v>
      </c>
      <c r="E15" s="1"/>
      <c r="F15" s="1"/>
      <c r="G15" s="1"/>
    </row>
    <row r="16" spans="1:7" x14ac:dyDescent="0.25">
      <c r="A16" s="42"/>
      <c r="B16" s="43" t="s">
        <v>17</v>
      </c>
      <c r="C16" s="37"/>
      <c r="D16" s="39"/>
      <c r="E16" s="1"/>
      <c r="F16" s="1"/>
      <c r="G16" s="1"/>
    </row>
    <row r="17" spans="1:7" x14ac:dyDescent="0.25">
      <c r="A17" s="42">
        <v>1</v>
      </c>
      <c r="B17" s="36" t="s">
        <v>138</v>
      </c>
      <c r="C17" s="37">
        <v>592.5</v>
      </c>
      <c r="D17" s="39">
        <f>C17+D15</f>
        <v>12217.5</v>
      </c>
      <c r="E17" s="1"/>
      <c r="F17" s="1"/>
      <c r="G17" s="1"/>
    </row>
    <row r="18" spans="1:7" x14ac:dyDescent="0.25">
      <c r="A18" s="42"/>
      <c r="B18" s="36"/>
      <c r="C18" s="37"/>
      <c r="D18" s="39"/>
      <c r="E18" s="1"/>
      <c r="F18" s="1"/>
      <c r="G18" s="1"/>
    </row>
    <row r="19" spans="1:7" x14ac:dyDescent="0.25">
      <c r="A19" s="42"/>
      <c r="B19" s="36"/>
      <c r="C19" s="37"/>
      <c r="D19" s="39"/>
      <c r="E19" s="1"/>
      <c r="F19" s="1"/>
      <c r="G19" s="1"/>
    </row>
    <row r="20" spans="1:7" x14ac:dyDescent="0.25">
      <c r="A20" s="42"/>
      <c r="B20" s="43"/>
      <c r="C20" s="39"/>
      <c r="D20" s="39"/>
      <c r="E20" s="1"/>
      <c r="F20" s="1"/>
      <c r="G20" s="1"/>
    </row>
    <row r="21" spans="1:7" x14ac:dyDescent="0.25">
      <c r="A21" s="42"/>
      <c r="B21" s="15"/>
      <c r="C21" s="36"/>
      <c r="D21" s="39"/>
      <c r="E21" s="1"/>
      <c r="F21" s="1"/>
      <c r="G21" s="1"/>
    </row>
    <row r="22" spans="1:7" x14ac:dyDescent="0.25">
      <c r="A22" s="42"/>
      <c r="B22" s="21"/>
      <c r="C22" s="36"/>
      <c r="D22" s="39"/>
      <c r="E22" s="1"/>
      <c r="F22" s="1"/>
      <c r="G22" s="1"/>
    </row>
    <row r="23" spans="1:7" x14ac:dyDescent="0.25">
      <c r="A23" s="42"/>
      <c r="B23" s="21"/>
      <c r="C23" s="36"/>
      <c r="D23" s="39"/>
      <c r="E23" s="1"/>
      <c r="F23" s="1"/>
      <c r="G23" s="1"/>
    </row>
    <row r="24" spans="1:7" x14ac:dyDescent="0.25">
      <c r="A24" s="42"/>
      <c r="B24" s="15"/>
      <c r="C24" s="43"/>
      <c r="D24" s="39"/>
      <c r="E24" s="1"/>
      <c r="F24" s="1"/>
      <c r="G24" s="1"/>
    </row>
    <row r="25" spans="1:7" x14ac:dyDescent="0.25">
      <c r="A25" s="42"/>
      <c r="B25" s="43"/>
      <c r="C25" s="37"/>
      <c r="D25" s="39"/>
      <c r="E25" s="1"/>
      <c r="F25" s="1"/>
      <c r="G25" s="1"/>
    </row>
    <row r="26" spans="1:7" x14ac:dyDescent="0.25">
      <c r="A26" s="42"/>
      <c r="B26" s="36"/>
      <c r="C26" s="37"/>
      <c r="D26" s="39"/>
      <c r="E26" s="1"/>
      <c r="F26" s="1"/>
      <c r="G26" s="1"/>
    </row>
    <row r="27" spans="1:7" x14ac:dyDescent="0.25">
      <c r="A27" s="42"/>
      <c r="B27" s="43"/>
      <c r="C27" s="39"/>
      <c r="D27" s="39"/>
      <c r="E27" s="1"/>
      <c r="F27" s="1"/>
      <c r="G27" s="1"/>
    </row>
    <row r="28" spans="1:7" x14ac:dyDescent="0.25">
      <c r="A28" s="42"/>
      <c r="B28" s="43"/>
      <c r="C28" s="37"/>
      <c r="D28" s="39"/>
      <c r="E28" s="1"/>
      <c r="F28" s="1"/>
      <c r="G28" s="1"/>
    </row>
    <row r="29" spans="1:7" x14ac:dyDescent="0.25">
      <c r="A29" s="42"/>
      <c r="B29" s="36"/>
      <c r="C29" s="37"/>
      <c r="D29" s="39"/>
      <c r="E29" s="1"/>
      <c r="F29" s="1"/>
      <c r="G29" s="1"/>
    </row>
    <row r="30" spans="1:7" x14ac:dyDescent="0.25">
      <c r="A30" s="42"/>
      <c r="B30" s="36"/>
      <c r="C30" s="37"/>
      <c r="D30" s="39"/>
      <c r="E30" s="1"/>
      <c r="F30" s="1"/>
      <c r="G30" s="1"/>
    </row>
    <row r="31" spans="1:7" x14ac:dyDescent="0.25">
      <c r="A31" s="42"/>
      <c r="B31" s="36"/>
      <c r="C31" s="37"/>
      <c r="D31" s="39"/>
      <c r="E31" s="1"/>
      <c r="F31" s="1"/>
      <c r="G31" s="1"/>
    </row>
    <row r="32" spans="1:7" x14ac:dyDescent="0.25">
      <c r="A32" s="42"/>
      <c r="B32" s="43"/>
      <c r="C32" s="39"/>
      <c r="D32" s="39"/>
      <c r="E32" s="1"/>
      <c r="F32" s="1"/>
      <c r="G32" s="1"/>
    </row>
    <row r="33" spans="1:7" x14ac:dyDescent="0.25">
      <c r="A33" s="42"/>
      <c r="B33" s="36"/>
      <c r="C33" s="37"/>
      <c r="D33" s="39"/>
      <c r="E33" s="1"/>
      <c r="F33" s="1"/>
      <c r="G33" s="1"/>
    </row>
    <row r="34" spans="1:7" x14ac:dyDescent="0.25">
      <c r="A34" s="42"/>
      <c r="B34" s="36"/>
      <c r="C34" s="37"/>
      <c r="D34" s="39"/>
      <c r="E34" s="1"/>
      <c r="F34" s="1"/>
      <c r="G34" s="1"/>
    </row>
    <row r="35" spans="1:7" x14ac:dyDescent="0.25">
      <c r="A35" s="42"/>
      <c r="B35" s="43"/>
      <c r="C35" s="37"/>
      <c r="D35" s="39"/>
      <c r="E35" s="1"/>
      <c r="F35" s="1"/>
      <c r="G35" s="1"/>
    </row>
    <row r="36" spans="1:7" x14ac:dyDescent="0.25">
      <c r="A36" s="42"/>
      <c r="B36" s="36"/>
      <c r="C36" s="37"/>
      <c r="D36" s="39"/>
      <c r="E36" s="1"/>
      <c r="F36" s="1"/>
      <c r="G36" s="1"/>
    </row>
    <row r="37" spans="1:7" x14ac:dyDescent="0.25">
      <c r="A37" s="42"/>
      <c r="B37" s="36"/>
      <c r="C37" s="37"/>
      <c r="D37" s="39"/>
      <c r="E37" s="1"/>
      <c r="F37" s="1"/>
      <c r="G37" s="1"/>
    </row>
    <row r="38" spans="1:7" x14ac:dyDescent="0.25">
      <c r="A38" s="42"/>
      <c r="B38" s="36"/>
      <c r="C38" s="37"/>
      <c r="D38" s="39"/>
      <c r="E38" s="1"/>
      <c r="F38" s="1"/>
      <c r="G38" s="1"/>
    </row>
    <row r="39" spans="1:7" x14ac:dyDescent="0.25">
      <c r="A39" s="42"/>
      <c r="B39" s="43"/>
      <c r="C39" s="39"/>
      <c r="D39" s="39"/>
      <c r="E39" s="1"/>
      <c r="F39" s="1"/>
      <c r="G39" s="1"/>
    </row>
    <row r="40" spans="1:7" x14ac:dyDescent="0.25">
      <c r="A40" s="9"/>
      <c r="B40" s="1"/>
      <c r="C40" s="1"/>
      <c r="D40" s="1"/>
      <c r="E40" s="1"/>
      <c r="F40" s="1"/>
      <c r="G40" s="1"/>
    </row>
    <row r="41" spans="1:7" x14ac:dyDescent="0.25">
      <c r="A41" s="9"/>
      <c r="B41" s="1"/>
      <c r="C41" s="1"/>
      <c r="D41" s="1"/>
      <c r="E41" s="1"/>
      <c r="F41" s="1"/>
      <c r="G41" s="1"/>
    </row>
    <row r="42" spans="1:7" x14ac:dyDescent="0.25">
      <c r="A42" s="9"/>
      <c r="B42" s="1"/>
      <c r="C42" s="1"/>
      <c r="D42" s="1"/>
      <c r="E42" s="1"/>
      <c r="F42" s="1"/>
      <c r="G42" s="1"/>
    </row>
    <row r="43" spans="1:7" x14ac:dyDescent="0.25">
      <c r="A43" s="9"/>
      <c r="B43" s="1"/>
      <c r="C43" s="1"/>
      <c r="D43" s="1"/>
      <c r="E43" s="1"/>
      <c r="F43" s="1"/>
      <c r="G43" s="1"/>
    </row>
    <row r="44" spans="1:7" x14ac:dyDescent="0.25">
      <c r="A44" s="9"/>
      <c r="B44" s="1"/>
      <c r="C44" s="1"/>
      <c r="D44" s="1"/>
      <c r="E44" s="1"/>
      <c r="F44" s="1"/>
      <c r="G44" s="1"/>
    </row>
    <row r="45" spans="1:7" x14ac:dyDescent="0.25">
      <c r="A45" s="9"/>
      <c r="B45" s="1"/>
      <c r="C45" s="1"/>
      <c r="D45" s="1"/>
      <c r="E45" s="1"/>
      <c r="F45" s="1"/>
      <c r="G45" s="1"/>
    </row>
    <row r="46" spans="1:7" x14ac:dyDescent="0.25">
      <c r="A46" s="9"/>
      <c r="B46" s="1"/>
      <c r="C46" s="1"/>
      <c r="D46" s="1"/>
      <c r="E46" s="1"/>
      <c r="F46" s="1"/>
      <c r="G46" s="1"/>
    </row>
    <row r="47" spans="1:7" x14ac:dyDescent="0.25">
      <c r="A47" s="9"/>
      <c r="B47" s="1"/>
      <c r="C47" s="1"/>
      <c r="D47" s="1"/>
      <c r="E47" s="1"/>
      <c r="F47" s="1"/>
      <c r="G47" s="1"/>
    </row>
    <row r="48" spans="1:7" x14ac:dyDescent="0.25">
      <c r="A48" s="9"/>
      <c r="B48" s="1"/>
      <c r="C48" s="1"/>
      <c r="D48" s="1"/>
      <c r="E48" s="1"/>
      <c r="F48" s="1"/>
      <c r="G48" s="1"/>
    </row>
    <row r="49" spans="1:7" x14ac:dyDescent="0.25">
      <c r="A49" s="9"/>
      <c r="B49" s="1"/>
      <c r="C49" s="1"/>
      <c r="D49" s="1"/>
      <c r="E49" s="1"/>
      <c r="F49" s="1"/>
      <c r="G49" s="1"/>
    </row>
    <row r="50" spans="1:7" x14ac:dyDescent="0.25">
      <c r="A50" s="9"/>
      <c r="B50" s="1"/>
      <c r="C50" s="1"/>
      <c r="D50" s="1"/>
      <c r="E50" s="1"/>
      <c r="F50" s="1"/>
      <c r="G50" s="1"/>
    </row>
    <row r="51" spans="1:7" x14ac:dyDescent="0.25">
      <c r="A51" s="9"/>
      <c r="B51" s="1"/>
      <c r="C51" s="1"/>
      <c r="D51" s="1"/>
      <c r="E51" s="1"/>
      <c r="F51" s="1"/>
      <c r="G51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6"/>
  <sheetViews>
    <sheetView workbookViewId="0">
      <selection activeCell="C11" sqref="C11"/>
    </sheetView>
  </sheetViews>
  <sheetFormatPr defaultRowHeight="15" x14ac:dyDescent="0.25"/>
  <cols>
    <col min="1" max="1" width="4.5703125" customWidth="1"/>
    <col min="2" max="2" width="5.85546875" customWidth="1"/>
    <col min="3" max="3" width="40.7109375" customWidth="1"/>
    <col min="4" max="4" width="13.140625" customWidth="1"/>
    <col min="5" max="5" width="17.42578125" customWidth="1"/>
  </cols>
  <sheetData>
    <row r="1" spans="1:5" ht="15.75" x14ac:dyDescent="0.25">
      <c r="B1" s="4" t="s">
        <v>44</v>
      </c>
      <c r="C1" s="34"/>
    </row>
    <row r="2" spans="1:5" x14ac:dyDescent="0.25">
      <c r="C2" t="s">
        <v>41</v>
      </c>
    </row>
    <row r="3" spans="1:5" x14ac:dyDescent="0.25">
      <c r="B3" t="s">
        <v>32</v>
      </c>
    </row>
    <row r="4" spans="1:5" x14ac:dyDescent="0.25">
      <c r="A4" s="29" t="s">
        <v>33</v>
      </c>
      <c r="B4" s="29" t="s">
        <v>33</v>
      </c>
      <c r="C4" s="27"/>
      <c r="D4" s="29" t="s">
        <v>34</v>
      </c>
      <c r="E4" s="29" t="s">
        <v>35</v>
      </c>
    </row>
    <row r="5" spans="1:5" x14ac:dyDescent="0.25">
      <c r="A5" s="30" t="s">
        <v>36</v>
      </c>
      <c r="B5" s="30" t="s">
        <v>37</v>
      </c>
      <c r="C5" s="30" t="s">
        <v>38</v>
      </c>
      <c r="D5" s="30" t="s">
        <v>39</v>
      </c>
      <c r="E5" s="30" t="s">
        <v>40</v>
      </c>
    </row>
    <row r="6" spans="1:5" x14ac:dyDescent="0.25">
      <c r="A6" s="28">
        <v>1</v>
      </c>
      <c r="B6" s="28"/>
      <c r="C6" s="18"/>
      <c r="D6" s="31"/>
      <c r="E6" s="28"/>
    </row>
    <row r="7" spans="1:5" x14ac:dyDescent="0.25">
      <c r="A7" s="28">
        <v>2</v>
      </c>
      <c r="B7" s="28"/>
      <c r="C7" s="18"/>
      <c r="D7" s="31"/>
      <c r="E7" s="28"/>
    </row>
    <row r="8" spans="1:5" x14ac:dyDescent="0.25">
      <c r="A8" s="28">
        <v>3</v>
      </c>
      <c r="B8" s="28"/>
      <c r="C8" s="18"/>
      <c r="D8" s="31"/>
      <c r="E8" s="28"/>
    </row>
    <row r="9" spans="1:5" x14ac:dyDescent="0.25">
      <c r="A9" s="28">
        <v>4</v>
      </c>
      <c r="B9" s="28"/>
      <c r="C9" s="18"/>
      <c r="D9" s="31"/>
      <c r="E9" s="28"/>
    </row>
    <row r="10" spans="1:5" x14ac:dyDescent="0.25">
      <c r="A10" s="28">
        <v>5</v>
      </c>
      <c r="B10" s="28"/>
      <c r="C10" s="18"/>
      <c r="D10" s="31"/>
      <c r="E10" s="28"/>
    </row>
    <row r="11" spans="1:5" x14ac:dyDescent="0.25">
      <c r="A11" s="28">
        <v>6</v>
      </c>
      <c r="B11" s="28"/>
      <c r="C11" s="18"/>
      <c r="D11" s="31"/>
      <c r="E11" s="28"/>
    </row>
    <row r="12" spans="1:5" x14ac:dyDescent="0.25">
      <c r="A12" s="28">
        <v>7</v>
      </c>
      <c r="B12" s="28"/>
      <c r="C12" s="18"/>
      <c r="D12" s="31"/>
      <c r="E12" s="28"/>
    </row>
    <row r="13" spans="1:5" x14ac:dyDescent="0.25">
      <c r="A13" s="28">
        <v>8</v>
      </c>
      <c r="B13" s="28"/>
      <c r="C13" s="18"/>
      <c r="D13" s="31"/>
      <c r="E13" s="28"/>
    </row>
    <row r="14" spans="1:5" x14ac:dyDescent="0.25">
      <c r="A14" s="28">
        <v>9</v>
      </c>
      <c r="B14" s="28"/>
      <c r="C14" s="18"/>
      <c r="D14" s="31"/>
      <c r="E14" s="28"/>
    </row>
    <row r="15" spans="1:5" x14ac:dyDescent="0.25">
      <c r="A15" s="28">
        <v>10</v>
      </c>
      <c r="B15" s="28"/>
      <c r="C15" s="18"/>
      <c r="D15" s="31"/>
      <c r="E15" s="28"/>
    </row>
    <row r="16" spans="1:5" x14ac:dyDescent="0.25">
      <c r="A16" s="28">
        <v>11</v>
      </c>
      <c r="B16" s="28"/>
      <c r="C16" s="18"/>
      <c r="D16" s="28"/>
      <c r="E16" s="28"/>
    </row>
    <row r="17" spans="1:5" x14ac:dyDescent="0.25">
      <c r="A17" s="28">
        <v>12</v>
      </c>
      <c r="B17" s="28"/>
      <c r="C17" s="18"/>
      <c r="D17" s="28"/>
      <c r="E17" s="28"/>
    </row>
    <row r="18" spans="1:5" x14ac:dyDescent="0.25">
      <c r="A18" s="28">
        <v>13</v>
      </c>
      <c r="B18" s="28"/>
      <c r="C18" s="18"/>
      <c r="D18" s="28"/>
      <c r="E18" s="28"/>
    </row>
    <row r="19" spans="1:5" x14ac:dyDescent="0.25">
      <c r="A19" s="28">
        <v>14</v>
      </c>
      <c r="B19" s="28"/>
      <c r="C19" s="18"/>
      <c r="D19" s="28"/>
      <c r="E19" s="28"/>
    </row>
    <row r="20" spans="1:5" x14ac:dyDescent="0.25">
      <c r="A20" s="28">
        <v>15</v>
      </c>
      <c r="B20" s="28"/>
      <c r="C20" s="18"/>
      <c r="D20" s="28"/>
      <c r="E20" s="28"/>
    </row>
    <row r="21" spans="1:5" x14ac:dyDescent="0.25">
      <c r="A21" s="28">
        <v>16</v>
      </c>
      <c r="B21" s="28"/>
      <c r="C21" s="18"/>
      <c r="D21" s="28"/>
      <c r="E21" s="28"/>
    </row>
    <row r="22" spans="1:5" x14ac:dyDescent="0.25">
      <c r="A22" s="28">
        <v>17</v>
      </c>
      <c r="B22" s="28"/>
      <c r="C22" s="18"/>
      <c r="D22" s="28"/>
      <c r="E22" s="28"/>
    </row>
    <row r="23" spans="1:5" x14ac:dyDescent="0.25">
      <c r="A23" s="28">
        <v>18</v>
      </c>
      <c r="B23" s="28"/>
      <c r="C23" s="18"/>
      <c r="D23" s="28"/>
      <c r="E23" s="28"/>
    </row>
    <row r="24" spans="1:5" x14ac:dyDescent="0.25">
      <c r="A24" s="28">
        <v>19</v>
      </c>
      <c r="B24" s="28"/>
      <c r="C24" s="18"/>
      <c r="D24" s="28"/>
      <c r="E24" s="28"/>
    </row>
    <row r="25" spans="1:5" x14ac:dyDescent="0.25">
      <c r="A25" s="28">
        <v>20</v>
      </c>
      <c r="B25" s="28"/>
      <c r="C25" s="18"/>
      <c r="D25" s="28"/>
      <c r="E25" s="28"/>
    </row>
    <row r="26" spans="1:5" x14ac:dyDescent="0.25">
      <c r="A26" s="28"/>
      <c r="B26" s="28"/>
      <c r="C26" s="18"/>
      <c r="D26" s="28"/>
      <c r="E26" s="2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0"/>
  <sheetViews>
    <sheetView topLeftCell="A16" workbookViewId="0">
      <selection activeCell="B31" sqref="B31:C33"/>
    </sheetView>
  </sheetViews>
  <sheetFormatPr defaultRowHeight="15" x14ac:dyDescent="0.25"/>
  <cols>
    <col min="1" max="1" width="5.7109375" customWidth="1"/>
    <col min="2" max="2" width="46.7109375" customWidth="1"/>
    <col min="4" max="4" width="9.85546875" customWidth="1"/>
  </cols>
  <sheetData>
    <row r="1" spans="1:5" ht="21" x14ac:dyDescent="0.35">
      <c r="A1" s="9"/>
      <c r="B1" s="77" t="s">
        <v>67</v>
      </c>
      <c r="C1" s="77"/>
      <c r="D1" s="77"/>
      <c r="E1" s="5"/>
    </row>
    <row r="2" spans="1:5" ht="15.75" x14ac:dyDescent="0.25">
      <c r="A2" s="9"/>
      <c r="B2" s="3" t="s">
        <v>6</v>
      </c>
      <c r="C2" s="1"/>
      <c r="D2" s="1"/>
      <c r="E2" s="1"/>
    </row>
    <row r="3" spans="1:5" ht="15.75" x14ac:dyDescent="0.25">
      <c r="A3" s="9"/>
      <c r="B3" s="77" t="s">
        <v>31</v>
      </c>
      <c r="C3" s="77"/>
      <c r="D3" s="77"/>
      <c r="E3" s="1"/>
    </row>
    <row r="4" spans="1:5" ht="26.25" x14ac:dyDescent="0.25">
      <c r="A4" s="10"/>
      <c r="B4" s="8" t="s">
        <v>0</v>
      </c>
      <c r="C4" s="8" t="s">
        <v>1</v>
      </c>
      <c r="D4" s="8" t="s">
        <v>26</v>
      </c>
      <c r="E4" s="1"/>
    </row>
    <row r="5" spans="1:5" x14ac:dyDescent="0.25">
      <c r="A5" s="10"/>
      <c r="B5" s="15" t="s">
        <v>9</v>
      </c>
      <c r="C5" s="6"/>
      <c r="D5" s="6"/>
      <c r="E5" s="1"/>
    </row>
    <row r="6" spans="1:5" ht="30" x14ac:dyDescent="0.25">
      <c r="A6" s="55">
        <v>1</v>
      </c>
      <c r="B6" s="36" t="s">
        <v>85</v>
      </c>
      <c r="C6" s="36">
        <v>1308</v>
      </c>
      <c r="D6" s="43">
        <f>C6</f>
        <v>1308</v>
      </c>
      <c r="E6" s="1"/>
    </row>
    <row r="7" spans="1:5" x14ac:dyDescent="0.25">
      <c r="A7" s="42"/>
      <c r="B7" s="43" t="s">
        <v>3</v>
      </c>
      <c r="C7" s="43"/>
      <c r="D7" s="43"/>
      <c r="E7" s="1"/>
    </row>
    <row r="8" spans="1:5" ht="30" x14ac:dyDescent="0.25">
      <c r="A8" s="42">
        <v>1</v>
      </c>
      <c r="B8" s="36" t="s">
        <v>86</v>
      </c>
      <c r="C8" s="36">
        <v>1264</v>
      </c>
      <c r="D8" s="39">
        <f>C8+D6</f>
        <v>2572</v>
      </c>
      <c r="E8" s="1"/>
    </row>
    <row r="9" spans="1:5" x14ac:dyDescent="0.25">
      <c r="A9" s="42"/>
      <c r="B9" s="43" t="s">
        <v>10</v>
      </c>
      <c r="C9" s="36"/>
      <c r="D9" s="43"/>
      <c r="E9" s="1"/>
    </row>
    <row r="10" spans="1:5" ht="15" customHeight="1" x14ac:dyDescent="0.25">
      <c r="A10" s="42">
        <v>1</v>
      </c>
      <c r="B10" s="36" t="s">
        <v>90</v>
      </c>
      <c r="C10" s="36">
        <v>3033</v>
      </c>
      <c r="D10" s="43"/>
      <c r="E10" s="1"/>
    </row>
    <row r="11" spans="1:5" x14ac:dyDescent="0.25">
      <c r="A11" s="42">
        <v>2</v>
      </c>
      <c r="B11" s="36" t="s">
        <v>91</v>
      </c>
      <c r="C11" s="36">
        <v>1725</v>
      </c>
      <c r="D11" s="43"/>
      <c r="E11" s="1"/>
    </row>
    <row r="12" spans="1:5" x14ac:dyDescent="0.25">
      <c r="A12" s="42"/>
      <c r="B12" s="43" t="s">
        <v>88</v>
      </c>
      <c r="C12" s="43">
        <f>SUM(C10:C11)</f>
        <v>4758</v>
      </c>
      <c r="D12" s="39">
        <f>C12+D8</f>
        <v>7330</v>
      </c>
      <c r="E12" s="1"/>
    </row>
    <row r="13" spans="1:5" x14ac:dyDescent="0.25">
      <c r="A13" s="42"/>
      <c r="B13" s="43" t="s">
        <v>11</v>
      </c>
      <c r="C13" s="43"/>
      <c r="D13" s="43"/>
      <c r="E13" s="1"/>
    </row>
    <row r="14" spans="1:5" x14ac:dyDescent="0.25">
      <c r="A14" s="42">
        <v>1</v>
      </c>
      <c r="B14" s="36" t="s">
        <v>95</v>
      </c>
      <c r="C14" s="36">
        <v>6364</v>
      </c>
      <c r="D14" s="39"/>
      <c r="E14" s="1"/>
    </row>
    <row r="15" spans="1:5" ht="30" x14ac:dyDescent="0.25">
      <c r="A15" s="42">
        <v>2</v>
      </c>
      <c r="B15" s="36" t="s">
        <v>96</v>
      </c>
      <c r="C15" s="36">
        <v>812</v>
      </c>
      <c r="D15" s="39"/>
      <c r="E15" s="1"/>
    </row>
    <row r="16" spans="1:5" x14ac:dyDescent="0.25">
      <c r="A16" s="42"/>
      <c r="B16" s="43" t="s">
        <v>97</v>
      </c>
      <c r="C16" s="43">
        <f>SUM(C14:C15)</f>
        <v>7176</v>
      </c>
      <c r="D16" s="39">
        <f>C16+D12</f>
        <v>14506</v>
      </c>
      <c r="E16" s="1"/>
    </row>
    <row r="17" spans="1:5" x14ac:dyDescent="0.25">
      <c r="A17" s="42"/>
      <c r="B17" s="43" t="s">
        <v>13</v>
      </c>
      <c r="C17" s="36"/>
      <c r="D17" s="39"/>
      <c r="E17" s="1"/>
    </row>
    <row r="18" spans="1:5" ht="30" x14ac:dyDescent="0.25">
      <c r="A18" s="42">
        <v>1</v>
      </c>
      <c r="B18" s="36" t="s">
        <v>108</v>
      </c>
      <c r="C18" s="43">
        <v>1243</v>
      </c>
      <c r="D18" s="39">
        <f>C18+D16</f>
        <v>15749</v>
      </c>
      <c r="E18" s="1"/>
    </row>
    <row r="19" spans="1:5" x14ac:dyDescent="0.25">
      <c r="A19" s="42"/>
      <c r="B19" s="43" t="s">
        <v>15</v>
      </c>
      <c r="C19" s="36"/>
      <c r="D19" s="39"/>
      <c r="E19" s="1"/>
    </row>
    <row r="20" spans="1:5" ht="30" x14ac:dyDescent="0.25">
      <c r="A20" s="42">
        <v>1</v>
      </c>
      <c r="B20" s="36" t="s">
        <v>117</v>
      </c>
      <c r="C20" s="43">
        <v>2653</v>
      </c>
      <c r="D20" s="39">
        <f>C20+D18</f>
        <v>18402</v>
      </c>
      <c r="E20" s="1"/>
    </row>
    <row r="21" spans="1:5" x14ac:dyDescent="0.25">
      <c r="A21" s="42"/>
      <c r="B21" s="43" t="s">
        <v>16</v>
      </c>
      <c r="C21" s="36"/>
      <c r="D21" s="39"/>
      <c r="E21" s="1"/>
    </row>
    <row r="22" spans="1:5" ht="30" x14ac:dyDescent="0.25">
      <c r="A22" s="42">
        <v>1</v>
      </c>
      <c r="B22" s="36" t="s">
        <v>130</v>
      </c>
      <c r="C22" s="36">
        <v>1587</v>
      </c>
      <c r="D22" s="39"/>
      <c r="E22" s="1"/>
    </row>
    <row r="23" spans="1:5" ht="30" x14ac:dyDescent="0.25">
      <c r="A23" s="42">
        <v>2</v>
      </c>
      <c r="B23" s="36" t="s">
        <v>131</v>
      </c>
      <c r="C23" s="36">
        <f>1989+1552</f>
        <v>3541</v>
      </c>
      <c r="D23" s="39"/>
      <c r="E23" s="1"/>
    </row>
    <row r="24" spans="1:5" x14ac:dyDescent="0.25">
      <c r="A24" s="42"/>
      <c r="B24" s="43" t="s">
        <v>129</v>
      </c>
      <c r="C24" s="43">
        <f>SUM(C22:C23)</f>
        <v>5128</v>
      </c>
      <c r="D24" s="39">
        <f>C24+D20</f>
        <v>23530</v>
      </c>
      <c r="E24" s="1"/>
    </row>
    <row r="25" spans="1:5" x14ac:dyDescent="0.25">
      <c r="A25" s="42"/>
      <c r="B25" s="43" t="s">
        <v>17</v>
      </c>
      <c r="C25" s="36"/>
      <c r="D25" s="39"/>
      <c r="E25" s="1"/>
    </row>
    <row r="26" spans="1:5" ht="30" x14ac:dyDescent="0.25">
      <c r="A26" s="42">
        <v>1</v>
      </c>
      <c r="B26" s="36" t="s">
        <v>135</v>
      </c>
      <c r="C26" s="36">
        <v>1242</v>
      </c>
      <c r="D26" s="39"/>
      <c r="E26" s="1"/>
    </row>
    <row r="27" spans="1:5" x14ac:dyDescent="0.25">
      <c r="A27" s="42">
        <v>2</v>
      </c>
      <c r="B27" s="36" t="s">
        <v>136</v>
      </c>
      <c r="C27" s="36">
        <v>6779</v>
      </c>
      <c r="D27" s="39"/>
      <c r="E27" s="1"/>
    </row>
    <row r="28" spans="1:5" ht="30" x14ac:dyDescent="0.25">
      <c r="A28" s="42">
        <v>3</v>
      </c>
      <c r="B28" s="36" t="s">
        <v>137</v>
      </c>
      <c r="C28" s="36">
        <v>1580</v>
      </c>
      <c r="D28" s="39"/>
      <c r="E28" s="1"/>
    </row>
    <row r="29" spans="1:5" x14ac:dyDescent="0.25">
      <c r="A29" s="42"/>
      <c r="B29" s="15" t="s">
        <v>134</v>
      </c>
      <c r="C29" s="43">
        <f>SUM(C26:C28)</f>
        <v>9601</v>
      </c>
      <c r="D29" s="39">
        <f>C29+D24</f>
        <v>33131</v>
      </c>
      <c r="E29" s="1"/>
    </row>
    <row r="30" spans="1:5" x14ac:dyDescent="0.25">
      <c r="A30" s="42"/>
      <c r="B30" s="15" t="s">
        <v>18</v>
      </c>
      <c r="C30" s="36"/>
      <c r="D30" s="39"/>
      <c r="E30" s="1"/>
    </row>
    <row r="31" spans="1:5" ht="30" x14ac:dyDescent="0.25">
      <c r="A31" s="42">
        <v>1</v>
      </c>
      <c r="B31" s="36" t="s">
        <v>147</v>
      </c>
      <c r="C31" s="36">
        <f>1587+1587</f>
        <v>3174</v>
      </c>
      <c r="D31" s="39"/>
      <c r="E31" s="1"/>
    </row>
    <row r="32" spans="1:5" ht="30" x14ac:dyDescent="0.25">
      <c r="A32" s="42">
        <v>2</v>
      </c>
      <c r="B32" s="36" t="s">
        <v>146</v>
      </c>
      <c r="C32" s="36">
        <v>1185</v>
      </c>
      <c r="D32" s="39"/>
      <c r="E32" s="1"/>
    </row>
    <row r="33" spans="1:5" ht="30" x14ac:dyDescent="0.25">
      <c r="A33" s="42">
        <v>3</v>
      </c>
      <c r="B33" s="36" t="s">
        <v>148</v>
      </c>
      <c r="C33" s="36">
        <v>2262.44</v>
      </c>
      <c r="D33" s="39"/>
      <c r="E33" s="1"/>
    </row>
    <row r="34" spans="1:5" x14ac:dyDescent="0.25">
      <c r="A34" s="42"/>
      <c r="B34" s="15" t="s">
        <v>145</v>
      </c>
      <c r="C34" s="43">
        <f>SUM(C31:C33)</f>
        <v>6621.4400000000005</v>
      </c>
      <c r="D34" s="39">
        <f>C34+D29</f>
        <v>39752.44</v>
      </c>
      <c r="E34" s="1"/>
    </row>
    <row r="35" spans="1:5" x14ac:dyDescent="0.25">
      <c r="A35" s="42"/>
      <c r="B35" s="21"/>
      <c r="C35" s="36"/>
      <c r="D35" s="39"/>
      <c r="E35" s="1"/>
    </row>
    <row r="36" spans="1:5" x14ac:dyDescent="0.25">
      <c r="A36" s="42"/>
      <c r="B36" s="21"/>
      <c r="C36" s="36"/>
      <c r="D36" s="39"/>
      <c r="E36" s="1"/>
    </row>
    <row r="37" spans="1:5" x14ac:dyDescent="0.25">
      <c r="A37" s="42"/>
      <c r="B37" s="21"/>
      <c r="C37" s="36"/>
      <c r="D37" s="39"/>
      <c r="E37" s="1"/>
    </row>
    <row r="38" spans="1:5" x14ac:dyDescent="0.25">
      <c r="A38" s="42"/>
      <c r="B38" s="21"/>
      <c r="C38" s="36"/>
      <c r="D38" s="39"/>
      <c r="E38" s="1"/>
    </row>
    <row r="39" spans="1:5" x14ac:dyDescent="0.25">
      <c r="A39" s="42"/>
      <c r="B39" s="21"/>
      <c r="C39" s="36"/>
      <c r="D39" s="39"/>
      <c r="E39" s="1"/>
    </row>
    <row r="40" spans="1:5" x14ac:dyDescent="0.25">
      <c r="A40" s="42"/>
      <c r="B40" s="21"/>
      <c r="C40" s="36"/>
      <c r="D40" s="39"/>
      <c r="E40" s="1"/>
    </row>
    <row r="41" spans="1:5" x14ac:dyDescent="0.25">
      <c r="A41" s="42"/>
      <c r="B41" s="21"/>
      <c r="C41" s="36"/>
      <c r="D41" s="39"/>
      <c r="E41" s="1"/>
    </row>
    <row r="42" spans="1:5" x14ac:dyDescent="0.25">
      <c r="A42" s="42"/>
      <c r="B42" s="21"/>
      <c r="C42" s="36"/>
      <c r="D42" s="39"/>
      <c r="E42" s="1"/>
    </row>
    <row r="43" spans="1:5" x14ac:dyDescent="0.25">
      <c r="A43" s="42"/>
      <c r="B43" s="21"/>
      <c r="C43" s="36"/>
      <c r="D43" s="39"/>
      <c r="E43" s="1"/>
    </row>
    <row r="44" spans="1:5" x14ac:dyDescent="0.25">
      <c r="A44" s="42"/>
      <c r="B44" s="21"/>
      <c r="C44" s="36"/>
      <c r="D44" s="39"/>
      <c r="E44" s="1"/>
    </row>
    <row r="45" spans="1:5" x14ac:dyDescent="0.25">
      <c r="A45" s="20"/>
      <c r="B45" s="21"/>
      <c r="C45" s="21"/>
      <c r="D45" s="26"/>
      <c r="E45" s="1"/>
    </row>
    <row r="46" spans="1:5" x14ac:dyDescent="0.25">
      <c r="A46" s="20"/>
      <c r="B46" s="15"/>
      <c r="C46" s="21"/>
      <c r="D46" s="21"/>
      <c r="E46" s="1"/>
    </row>
    <row r="47" spans="1:5" x14ac:dyDescent="0.25">
      <c r="A47" s="20"/>
      <c r="B47" s="21"/>
      <c r="C47" s="15"/>
      <c r="D47" s="15"/>
      <c r="E47" s="1"/>
    </row>
    <row r="48" spans="1:5" x14ac:dyDescent="0.25">
      <c r="A48" s="9"/>
      <c r="B48" s="1"/>
      <c r="C48" s="1"/>
      <c r="D48" s="1"/>
      <c r="E48" s="1"/>
    </row>
    <row r="49" spans="1:5" x14ac:dyDescent="0.25">
      <c r="A49" s="9"/>
      <c r="B49" s="1"/>
      <c r="C49" s="1"/>
      <c r="D49" s="1"/>
      <c r="E49" s="1"/>
    </row>
    <row r="50" spans="1:5" x14ac:dyDescent="0.25">
      <c r="A50" s="9"/>
      <c r="C50" s="1"/>
      <c r="D50" s="1"/>
      <c r="E50" s="1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2"/>
  <sheetViews>
    <sheetView topLeftCell="A70" workbookViewId="0">
      <selection activeCell="B81" sqref="B81:C84"/>
    </sheetView>
  </sheetViews>
  <sheetFormatPr defaultRowHeight="15" x14ac:dyDescent="0.25"/>
  <cols>
    <col min="1" max="1" width="5.28515625" customWidth="1"/>
    <col min="2" max="2" width="48.1406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77" t="s">
        <v>70</v>
      </c>
      <c r="C1" s="77"/>
      <c r="D1" s="77"/>
      <c r="E1" s="5"/>
      <c r="F1" s="5"/>
      <c r="G1" s="5"/>
      <c r="H1" s="5"/>
    </row>
    <row r="2" spans="1:8" x14ac:dyDescent="0.25">
      <c r="A2" s="1"/>
      <c r="B2" s="2" t="s">
        <v>4</v>
      </c>
      <c r="C2" s="1"/>
      <c r="D2" s="1"/>
      <c r="E2" s="1"/>
      <c r="F2" s="1"/>
      <c r="G2" s="1"/>
      <c r="H2" s="1"/>
    </row>
    <row r="3" spans="1:8" ht="20.100000000000001" customHeight="1" x14ac:dyDescent="0.25">
      <c r="A3" s="1"/>
      <c r="B3" s="78" t="s">
        <v>7</v>
      </c>
      <c r="C3" s="78"/>
      <c r="D3" s="78"/>
      <c r="E3" s="1"/>
      <c r="F3" s="1"/>
      <c r="G3" s="1"/>
      <c r="H3" s="1"/>
    </row>
    <row r="4" spans="1:8" x14ac:dyDescent="0.25">
      <c r="A4" s="6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10"/>
      <c r="B5" s="15" t="s">
        <v>2</v>
      </c>
      <c r="C5" s="6"/>
      <c r="D5" s="6"/>
      <c r="E5" s="1"/>
      <c r="F5" s="1"/>
      <c r="G5" s="1"/>
      <c r="H5" s="1"/>
    </row>
    <row r="6" spans="1:8" s="4" customFormat="1" ht="60" x14ac:dyDescent="0.25">
      <c r="A6" s="38">
        <v>1</v>
      </c>
      <c r="B6" s="36" t="s">
        <v>61</v>
      </c>
      <c r="C6" s="37">
        <v>935</v>
      </c>
      <c r="D6" s="39"/>
    </row>
    <row r="7" spans="1:8" ht="30" x14ac:dyDescent="0.25">
      <c r="A7" s="40">
        <v>2</v>
      </c>
      <c r="B7" s="36" t="s">
        <v>62</v>
      </c>
      <c r="C7" s="37">
        <v>1223.92</v>
      </c>
      <c r="D7" s="37"/>
    </row>
    <row r="8" spans="1:8" ht="30" x14ac:dyDescent="0.25">
      <c r="A8" s="40">
        <v>3</v>
      </c>
      <c r="B8" s="36" t="s">
        <v>71</v>
      </c>
      <c r="C8" s="37">
        <v>1425</v>
      </c>
      <c r="D8" s="37"/>
    </row>
    <row r="9" spans="1:8" x14ac:dyDescent="0.25">
      <c r="A9" s="40">
        <v>4</v>
      </c>
      <c r="B9" s="36" t="s">
        <v>72</v>
      </c>
      <c r="C9" s="37">
        <v>1185</v>
      </c>
      <c r="D9" s="37"/>
    </row>
    <row r="10" spans="1:8" ht="30" x14ac:dyDescent="0.25">
      <c r="A10" s="40">
        <v>5</v>
      </c>
      <c r="B10" s="36" t="s">
        <v>73</v>
      </c>
      <c r="C10" s="37">
        <v>1580</v>
      </c>
      <c r="D10" s="37"/>
    </row>
    <row r="11" spans="1:8" x14ac:dyDescent="0.25">
      <c r="A11" s="40">
        <v>6</v>
      </c>
      <c r="B11" s="36" t="s">
        <v>74</v>
      </c>
      <c r="C11" s="37">
        <v>790</v>
      </c>
      <c r="D11" s="37"/>
    </row>
    <row r="12" spans="1:8" ht="30" x14ac:dyDescent="0.25">
      <c r="A12" s="40">
        <v>7</v>
      </c>
      <c r="B12" s="36" t="s">
        <v>65</v>
      </c>
      <c r="C12" s="37">
        <v>1555</v>
      </c>
      <c r="D12" s="37"/>
    </row>
    <row r="13" spans="1:8" s="4" customFormat="1" x14ac:dyDescent="0.25">
      <c r="A13" s="40"/>
      <c r="B13" s="43" t="s">
        <v>63</v>
      </c>
      <c r="C13" s="39">
        <f>SUM(C6:C12)</f>
        <v>8693.92</v>
      </c>
      <c r="D13" s="39">
        <f>C13</f>
        <v>8693.92</v>
      </c>
    </row>
    <row r="14" spans="1:8" s="4" customFormat="1" x14ac:dyDescent="0.25">
      <c r="A14" s="10"/>
      <c r="B14" s="15" t="s">
        <v>9</v>
      </c>
      <c r="C14" s="6"/>
      <c r="D14" s="6"/>
    </row>
    <row r="15" spans="1:8" ht="60" x14ac:dyDescent="0.25">
      <c r="A15" s="38">
        <v>1</v>
      </c>
      <c r="B15" s="36" t="s">
        <v>61</v>
      </c>
      <c r="C15" s="37">
        <v>935</v>
      </c>
      <c r="D15" s="39"/>
    </row>
    <row r="16" spans="1:8" ht="30" x14ac:dyDescent="0.25">
      <c r="A16" s="40">
        <v>2</v>
      </c>
      <c r="B16" s="36" t="s">
        <v>62</v>
      </c>
      <c r="C16" s="37">
        <v>1223.92</v>
      </c>
      <c r="D16" s="37"/>
    </row>
    <row r="17" spans="1:4" ht="30" x14ac:dyDescent="0.25">
      <c r="A17" s="46">
        <v>3</v>
      </c>
      <c r="B17" s="36" t="s">
        <v>77</v>
      </c>
      <c r="C17" s="76">
        <v>2370</v>
      </c>
      <c r="D17" s="50"/>
    </row>
    <row r="18" spans="1:4" s="4" customFormat="1" ht="30" x14ac:dyDescent="0.25">
      <c r="A18" s="42">
        <v>4</v>
      </c>
      <c r="B18" s="36" t="s">
        <v>78</v>
      </c>
      <c r="C18" s="36">
        <v>1580</v>
      </c>
      <c r="D18" s="43"/>
    </row>
    <row r="19" spans="1:4" x14ac:dyDescent="0.25">
      <c r="A19" s="38"/>
      <c r="B19" s="43" t="s">
        <v>79</v>
      </c>
      <c r="C19" s="39">
        <f>SUM(C15:C18)</f>
        <v>6108.92</v>
      </c>
      <c r="D19" s="39">
        <f>C19+D13</f>
        <v>14802.84</v>
      </c>
    </row>
    <row r="20" spans="1:4" x14ac:dyDescent="0.25">
      <c r="A20" s="10"/>
      <c r="B20" s="15" t="s">
        <v>3</v>
      </c>
      <c r="C20" s="6"/>
      <c r="D20" s="6"/>
    </row>
    <row r="21" spans="1:4" ht="60" x14ac:dyDescent="0.25">
      <c r="A21" s="38">
        <v>1</v>
      </c>
      <c r="B21" s="36" t="s">
        <v>61</v>
      </c>
      <c r="C21" s="37">
        <v>935</v>
      </c>
      <c r="D21" s="39"/>
    </row>
    <row r="22" spans="1:4" ht="30" x14ac:dyDescent="0.25">
      <c r="A22" s="40">
        <v>2</v>
      </c>
      <c r="B22" s="36" t="s">
        <v>62</v>
      </c>
      <c r="C22" s="37">
        <v>1223.92</v>
      </c>
      <c r="D22" s="37"/>
    </row>
    <row r="23" spans="1:4" ht="30" x14ac:dyDescent="0.25">
      <c r="A23" s="42">
        <v>3</v>
      </c>
      <c r="B23" s="36" t="s">
        <v>80</v>
      </c>
      <c r="C23" s="36">
        <v>1234</v>
      </c>
      <c r="D23" s="43"/>
    </row>
    <row r="24" spans="1:4" x14ac:dyDescent="0.25">
      <c r="A24" s="38">
        <v>4</v>
      </c>
      <c r="B24" s="36" t="s">
        <v>81</v>
      </c>
      <c r="C24" s="37">
        <v>592.5</v>
      </c>
      <c r="D24" s="39"/>
    </row>
    <row r="25" spans="1:4" x14ac:dyDescent="0.25">
      <c r="A25" s="40">
        <v>5</v>
      </c>
      <c r="B25" s="36" t="s">
        <v>82</v>
      </c>
      <c r="C25" s="37">
        <v>790</v>
      </c>
      <c r="D25" s="37"/>
    </row>
    <row r="26" spans="1:4" x14ac:dyDescent="0.25">
      <c r="A26" s="46"/>
      <c r="B26" s="43" t="s">
        <v>83</v>
      </c>
      <c r="C26" s="50">
        <f>SUM(C21:C25)</f>
        <v>4775.42</v>
      </c>
      <c r="D26" s="50">
        <f>C26+D19</f>
        <v>19578.260000000002</v>
      </c>
    </row>
    <row r="27" spans="1:4" x14ac:dyDescent="0.25">
      <c r="A27" s="10"/>
      <c r="B27" s="15" t="s">
        <v>10</v>
      </c>
      <c r="C27" s="6"/>
      <c r="D27" s="6"/>
    </row>
    <row r="28" spans="1:4" ht="60" x14ac:dyDescent="0.25">
      <c r="A28" s="38">
        <v>1</v>
      </c>
      <c r="B28" s="36" t="s">
        <v>61</v>
      </c>
      <c r="C28" s="37">
        <v>935</v>
      </c>
      <c r="D28" s="39"/>
    </row>
    <row r="29" spans="1:4" ht="30" x14ac:dyDescent="0.25">
      <c r="A29" s="40">
        <v>2</v>
      </c>
      <c r="B29" s="36" t="s">
        <v>62</v>
      </c>
      <c r="C29" s="37">
        <v>1223.92</v>
      </c>
      <c r="D29" s="37"/>
    </row>
    <row r="30" spans="1:4" x14ac:dyDescent="0.25">
      <c r="A30" s="40">
        <v>3</v>
      </c>
      <c r="B30" s="36" t="s">
        <v>74</v>
      </c>
      <c r="C30" s="37">
        <v>790</v>
      </c>
      <c r="D30" s="37"/>
    </row>
    <row r="31" spans="1:4" x14ac:dyDescent="0.25">
      <c r="A31" s="44"/>
      <c r="B31" s="43" t="s">
        <v>88</v>
      </c>
      <c r="C31" s="50">
        <f>SUM(C28:C30)</f>
        <v>2948.92</v>
      </c>
      <c r="D31" s="50">
        <f>C31+D26</f>
        <v>22527.18</v>
      </c>
    </row>
    <row r="32" spans="1:4" x14ac:dyDescent="0.25">
      <c r="A32" s="10"/>
      <c r="B32" s="15" t="s">
        <v>11</v>
      </c>
      <c r="C32" s="6"/>
      <c r="D32" s="6"/>
    </row>
    <row r="33" spans="1:4" ht="60" x14ac:dyDescent="0.25">
      <c r="A33" s="38">
        <v>1</v>
      </c>
      <c r="B33" s="36" t="s">
        <v>61</v>
      </c>
      <c r="C33" s="37">
        <v>935</v>
      </c>
      <c r="D33" s="39"/>
    </row>
    <row r="34" spans="1:4" ht="30" x14ac:dyDescent="0.25">
      <c r="A34" s="40">
        <v>2</v>
      </c>
      <c r="B34" s="36" t="s">
        <v>62</v>
      </c>
      <c r="C34" s="37">
        <v>1223.92</v>
      </c>
      <c r="D34" s="37"/>
    </row>
    <row r="35" spans="1:4" x14ac:dyDescent="0.25">
      <c r="A35" s="53">
        <v>3</v>
      </c>
      <c r="B35" s="36" t="s">
        <v>92</v>
      </c>
      <c r="C35" s="37">
        <v>790</v>
      </c>
      <c r="D35" s="37"/>
    </row>
    <row r="36" spans="1:4" x14ac:dyDescent="0.25">
      <c r="A36" s="46">
        <v>4</v>
      </c>
      <c r="B36" s="36" t="s">
        <v>74</v>
      </c>
      <c r="C36" s="46">
        <v>790</v>
      </c>
      <c r="D36" s="45"/>
    </row>
    <row r="37" spans="1:4" x14ac:dyDescent="0.25">
      <c r="A37" s="44">
        <v>5</v>
      </c>
      <c r="B37" s="36" t="s">
        <v>93</v>
      </c>
      <c r="C37" s="76">
        <v>1580</v>
      </c>
      <c r="D37" s="50"/>
    </row>
    <row r="38" spans="1:4" x14ac:dyDescent="0.25">
      <c r="A38" s="46"/>
      <c r="B38" s="43" t="s">
        <v>94</v>
      </c>
      <c r="C38" s="39">
        <f>SUM(C33:C37)</f>
        <v>5318.92</v>
      </c>
      <c r="D38" s="50">
        <f>C38+D31</f>
        <v>27846.1</v>
      </c>
    </row>
    <row r="39" spans="1:4" x14ac:dyDescent="0.25">
      <c r="A39" s="10"/>
      <c r="B39" s="15" t="s">
        <v>12</v>
      </c>
      <c r="C39" s="6"/>
      <c r="D39" s="6"/>
    </row>
    <row r="40" spans="1:4" ht="60" x14ac:dyDescent="0.25">
      <c r="A40" s="38">
        <v>1</v>
      </c>
      <c r="B40" s="36" t="s">
        <v>61</v>
      </c>
      <c r="C40" s="37">
        <v>935</v>
      </c>
      <c r="D40" s="39"/>
    </row>
    <row r="41" spans="1:4" ht="30" x14ac:dyDescent="0.25">
      <c r="A41" s="40">
        <v>2</v>
      </c>
      <c r="B41" s="36" t="s">
        <v>62</v>
      </c>
      <c r="C41" s="37">
        <v>1223.92</v>
      </c>
      <c r="D41" s="37"/>
    </row>
    <row r="42" spans="1:4" x14ac:dyDescent="0.25">
      <c r="A42" s="46">
        <v>3</v>
      </c>
      <c r="B42" s="36" t="s">
        <v>98</v>
      </c>
      <c r="C42" s="36">
        <v>2370</v>
      </c>
      <c r="D42" s="45"/>
    </row>
    <row r="43" spans="1:4" x14ac:dyDescent="0.25">
      <c r="A43" s="38">
        <v>4</v>
      </c>
      <c r="B43" s="36" t="s">
        <v>99</v>
      </c>
      <c r="C43" s="37">
        <v>3806.3</v>
      </c>
      <c r="D43" s="39"/>
    </row>
    <row r="44" spans="1:4" x14ac:dyDescent="0.25">
      <c r="A44" s="40"/>
      <c r="B44" s="43" t="s">
        <v>103</v>
      </c>
      <c r="C44" s="39">
        <f>SUM(C40:C43)</f>
        <v>8335.2200000000012</v>
      </c>
      <c r="D44" s="39">
        <f>C44+D38</f>
        <v>36181.32</v>
      </c>
    </row>
    <row r="45" spans="1:4" x14ac:dyDescent="0.25">
      <c r="A45" s="10"/>
      <c r="B45" s="15" t="s">
        <v>13</v>
      </c>
      <c r="C45" s="6"/>
      <c r="D45" s="6"/>
    </row>
    <row r="46" spans="1:4" ht="60" x14ac:dyDescent="0.25">
      <c r="A46" s="38">
        <v>1</v>
      </c>
      <c r="B46" s="36" t="s">
        <v>61</v>
      </c>
      <c r="C46" s="37">
        <v>935</v>
      </c>
      <c r="D46" s="39"/>
    </row>
    <row r="47" spans="1:4" ht="30" x14ac:dyDescent="0.25">
      <c r="A47" s="40">
        <v>2</v>
      </c>
      <c r="B47" s="36" t="s">
        <v>62</v>
      </c>
      <c r="C47" s="37">
        <v>1223.92</v>
      </c>
      <c r="D47" s="37"/>
    </row>
    <row r="48" spans="1:4" x14ac:dyDescent="0.25">
      <c r="A48" s="46">
        <v>3</v>
      </c>
      <c r="B48" s="36" t="s">
        <v>104</v>
      </c>
      <c r="C48" s="36">
        <v>2966.2</v>
      </c>
      <c r="D48" s="45"/>
    </row>
    <row r="49" spans="1:4" x14ac:dyDescent="0.25">
      <c r="A49" s="38">
        <v>4</v>
      </c>
      <c r="B49" s="36" t="s">
        <v>105</v>
      </c>
      <c r="C49" s="37">
        <v>11500</v>
      </c>
      <c r="D49" s="39"/>
    </row>
    <row r="50" spans="1:4" x14ac:dyDescent="0.25">
      <c r="A50" s="40">
        <v>5</v>
      </c>
      <c r="B50" s="36" t="s">
        <v>106</v>
      </c>
      <c r="C50" s="37">
        <v>3851.25</v>
      </c>
      <c r="D50" s="37"/>
    </row>
    <row r="51" spans="1:4" x14ac:dyDescent="0.25">
      <c r="A51" s="44"/>
      <c r="B51" s="43" t="s">
        <v>107</v>
      </c>
      <c r="C51" s="39">
        <f>SUM(C46:C50)</f>
        <v>20476.37</v>
      </c>
      <c r="D51" s="73">
        <f>C51+D44</f>
        <v>56657.69</v>
      </c>
    </row>
    <row r="52" spans="1:4" x14ac:dyDescent="0.25">
      <c r="A52" s="10"/>
      <c r="B52" s="15" t="s">
        <v>14</v>
      </c>
      <c r="C52" s="6"/>
      <c r="D52" s="6"/>
    </row>
    <row r="53" spans="1:4" ht="60" x14ac:dyDescent="0.25">
      <c r="A53" s="38">
        <v>1</v>
      </c>
      <c r="B53" s="36" t="s">
        <v>61</v>
      </c>
      <c r="C53" s="37">
        <v>935</v>
      </c>
      <c r="D53" s="39"/>
    </row>
    <row r="54" spans="1:4" ht="30" x14ac:dyDescent="0.25">
      <c r="A54" s="40">
        <v>2</v>
      </c>
      <c r="B54" s="36" t="s">
        <v>62</v>
      </c>
      <c r="C54" s="37">
        <v>1223.92</v>
      </c>
      <c r="D54" s="37"/>
    </row>
    <row r="55" spans="1:4" x14ac:dyDescent="0.25">
      <c r="A55" s="46"/>
      <c r="B55" s="43" t="s">
        <v>113</v>
      </c>
      <c r="C55" s="39">
        <f>SUM(C53:C54)</f>
        <v>2158.92</v>
      </c>
      <c r="D55" s="50">
        <f>C55+D51</f>
        <v>58816.61</v>
      </c>
    </row>
    <row r="56" spans="1:4" x14ac:dyDescent="0.25">
      <c r="A56" s="10"/>
      <c r="B56" s="15" t="s">
        <v>15</v>
      </c>
      <c r="C56" s="6"/>
      <c r="D56" s="6"/>
    </row>
    <row r="57" spans="1:4" ht="60" x14ac:dyDescent="0.25">
      <c r="A57" s="38">
        <v>1</v>
      </c>
      <c r="B57" s="36" t="s">
        <v>61</v>
      </c>
      <c r="C57" s="37">
        <v>935</v>
      </c>
      <c r="D57" s="39"/>
    </row>
    <row r="58" spans="1:4" ht="30" x14ac:dyDescent="0.25">
      <c r="A58" s="40">
        <v>2</v>
      </c>
      <c r="B58" s="36" t="s">
        <v>62</v>
      </c>
      <c r="C58" s="37">
        <v>1223.92</v>
      </c>
      <c r="D58" s="37"/>
    </row>
    <row r="59" spans="1:4" x14ac:dyDescent="0.25">
      <c r="A59" s="53">
        <v>3</v>
      </c>
      <c r="B59" s="36" t="s">
        <v>118</v>
      </c>
      <c r="C59" s="36">
        <v>6190</v>
      </c>
      <c r="D59" s="73"/>
    </row>
    <row r="60" spans="1:4" x14ac:dyDescent="0.25">
      <c r="A60" s="44">
        <v>4</v>
      </c>
      <c r="B60" s="36" t="s">
        <v>119</v>
      </c>
      <c r="C60" s="36">
        <v>790</v>
      </c>
      <c r="D60" s="14"/>
    </row>
    <row r="61" spans="1:4" ht="30" x14ac:dyDescent="0.25">
      <c r="A61" s="44">
        <v>5</v>
      </c>
      <c r="B61" s="36" t="s">
        <v>120</v>
      </c>
      <c r="C61" s="37">
        <v>790</v>
      </c>
      <c r="D61" s="73"/>
    </row>
    <row r="62" spans="1:4" x14ac:dyDescent="0.25">
      <c r="A62" s="46">
        <v>6</v>
      </c>
      <c r="B62" s="36" t="s">
        <v>121</v>
      </c>
      <c r="C62" s="36">
        <v>920</v>
      </c>
      <c r="D62" s="45"/>
    </row>
    <row r="63" spans="1:4" x14ac:dyDescent="0.25">
      <c r="A63" s="38"/>
      <c r="B63" s="43" t="s">
        <v>122</v>
      </c>
      <c r="C63" s="39">
        <f>SUM(C57:C62)</f>
        <v>10848.92</v>
      </c>
      <c r="D63" s="39">
        <f>C63+D55</f>
        <v>69665.53</v>
      </c>
    </row>
    <row r="64" spans="1:4" x14ac:dyDescent="0.25">
      <c r="A64" s="10"/>
      <c r="B64" s="15" t="s">
        <v>16</v>
      </c>
      <c r="C64" s="6"/>
      <c r="D64" s="6"/>
    </row>
    <row r="65" spans="1:4" ht="60" x14ac:dyDescent="0.25">
      <c r="A65" s="38">
        <v>1</v>
      </c>
      <c r="B65" s="36" t="s">
        <v>61</v>
      </c>
      <c r="C65" s="37">
        <v>935</v>
      </c>
      <c r="D65" s="39"/>
    </row>
    <row r="66" spans="1:4" ht="30" x14ac:dyDescent="0.25">
      <c r="A66" s="40">
        <v>2</v>
      </c>
      <c r="B66" s="36" t="s">
        <v>62</v>
      </c>
      <c r="C66" s="37">
        <v>1223.92</v>
      </c>
      <c r="D66" s="37"/>
    </row>
    <row r="67" spans="1:4" ht="30" x14ac:dyDescent="0.25">
      <c r="A67" s="46">
        <v>3</v>
      </c>
      <c r="B67" s="36" t="s">
        <v>123</v>
      </c>
      <c r="C67" s="36">
        <v>1580</v>
      </c>
      <c r="D67" s="45"/>
    </row>
    <row r="68" spans="1:4" ht="30" x14ac:dyDescent="0.25">
      <c r="A68" s="38">
        <v>4</v>
      </c>
      <c r="B68" s="36" t="s">
        <v>124</v>
      </c>
      <c r="C68" s="37">
        <v>6434.3</v>
      </c>
      <c r="D68" s="39"/>
    </row>
    <row r="69" spans="1:4" x14ac:dyDescent="0.25">
      <c r="A69" s="40">
        <v>5</v>
      </c>
      <c r="B69" s="36" t="s">
        <v>125</v>
      </c>
      <c r="C69" s="37">
        <v>765</v>
      </c>
      <c r="D69" s="37"/>
    </row>
    <row r="70" spans="1:4" x14ac:dyDescent="0.25">
      <c r="A70" s="18">
        <v>6</v>
      </c>
      <c r="B70" s="36" t="s">
        <v>126</v>
      </c>
      <c r="C70" s="46">
        <v>1659</v>
      </c>
      <c r="D70" s="74"/>
    </row>
    <row r="71" spans="1:4" ht="30" x14ac:dyDescent="0.25">
      <c r="A71" s="18">
        <v>7</v>
      </c>
      <c r="B71" s="36" t="s">
        <v>127</v>
      </c>
      <c r="C71" s="46">
        <v>1291</v>
      </c>
      <c r="D71" s="74"/>
    </row>
    <row r="72" spans="1:4" ht="30" x14ac:dyDescent="0.25">
      <c r="A72" s="18">
        <v>8</v>
      </c>
      <c r="B72" s="36" t="s">
        <v>128</v>
      </c>
      <c r="C72" s="46">
        <v>3513</v>
      </c>
      <c r="D72" s="74"/>
    </row>
    <row r="73" spans="1:4" x14ac:dyDescent="0.25">
      <c r="A73" s="18"/>
      <c r="B73" s="43" t="s">
        <v>129</v>
      </c>
      <c r="C73" s="50">
        <f>SUM(C65:C72)</f>
        <v>17401.22</v>
      </c>
      <c r="D73" s="74">
        <f>C73+D63</f>
        <v>87066.75</v>
      </c>
    </row>
    <row r="74" spans="1:4" x14ac:dyDescent="0.25">
      <c r="A74" s="10"/>
      <c r="B74" s="15" t="s">
        <v>17</v>
      </c>
      <c r="C74" s="6"/>
      <c r="D74" s="6"/>
    </row>
    <row r="75" spans="1:4" ht="60" x14ac:dyDescent="0.25">
      <c r="A75" s="38">
        <v>1</v>
      </c>
      <c r="B75" s="36" t="s">
        <v>61</v>
      </c>
      <c r="C75" s="37">
        <v>935</v>
      </c>
      <c r="D75" s="39"/>
    </row>
    <row r="76" spans="1:4" ht="30" x14ac:dyDescent="0.25">
      <c r="A76" s="40">
        <v>2</v>
      </c>
      <c r="B76" s="36" t="s">
        <v>62</v>
      </c>
      <c r="C76" s="37">
        <v>1223.92</v>
      </c>
      <c r="D76" s="37"/>
    </row>
    <row r="77" spans="1:4" x14ac:dyDescent="0.25">
      <c r="A77" s="18"/>
      <c r="B77" s="43" t="s">
        <v>134</v>
      </c>
      <c r="C77" s="50">
        <f>SUM(C75:C76)</f>
        <v>2158.92</v>
      </c>
      <c r="D77" s="74">
        <f>C77+D73</f>
        <v>89225.67</v>
      </c>
    </row>
    <row r="78" spans="1:4" x14ac:dyDescent="0.25">
      <c r="A78" s="10"/>
      <c r="B78" s="15" t="s">
        <v>18</v>
      </c>
      <c r="C78" s="6"/>
      <c r="D78" s="6"/>
    </row>
    <row r="79" spans="1:4" ht="60" x14ac:dyDescent="0.25">
      <c r="A79" s="38">
        <v>1</v>
      </c>
      <c r="B79" s="36" t="s">
        <v>61</v>
      </c>
      <c r="C79" s="37">
        <v>935</v>
      </c>
      <c r="D79" s="39"/>
    </row>
    <row r="80" spans="1:4" ht="30" x14ac:dyDescent="0.25">
      <c r="A80" s="40">
        <v>2</v>
      </c>
      <c r="B80" s="36" t="s">
        <v>62</v>
      </c>
      <c r="C80" s="37">
        <v>1223.92</v>
      </c>
      <c r="D80" s="37"/>
    </row>
    <row r="81" spans="1:4" x14ac:dyDescent="0.25">
      <c r="A81" s="18">
        <v>3</v>
      </c>
      <c r="B81" s="36" t="s">
        <v>141</v>
      </c>
      <c r="C81" s="46">
        <v>1902</v>
      </c>
      <c r="D81" s="33"/>
    </row>
    <row r="82" spans="1:4" ht="30" x14ac:dyDescent="0.25">
      <c r="A82" s="18">
        <v>4</v>
      </c>
      <c r="B82" s="36" t="s">
        <v>142</v>
      </c>
      <c r="C82" s="46">
        <v>2095.83</v>
      </c>
      <c r="D82" s="33"/>
    </row>
    <row r="83" spans="1:4" x14ac:dyDescent="0.25">
      <c r="A83" s="18">
        <v>5</v>
      </c>
      <c r="B83" s="36" t="s">
        <v>143</v>
      </c>
      <c r="C83" s="46">
        <v>1242</v>
      </c>
      <c r="D83" s="33"/>
    </row>
    <row r="84" spans="1:4" ht="30" x14ac:dyDescent="0.25">
      <c r="A84" s="18">
        <v>6</v>
      </c>
      <c r="B84" s="36" t="s">
        <v>144</v>
      </c>
      <c r="C84" s="46">
        <v>1555</v>
      </c>
      <c r="D84" s="33"/>
    </row>
    <row r="85" spans="1:4" x14ac:dyDescent="0.25">
      <c r="A85" s="18"/>
      <c r="B85" s="43" t="s">
        <v>145</v>
      </c>
      <c r="C85" s="50">
        <f>SUM(C79:C84)</f>
        <v>8953.75</v>
      </c>
      <c r="D85" s="74">
        <f>C85+D77</f>
        <v>98179.42</v>
      </c>
    </row>
    <row r="86" spans="1:4" x14ac:dyDescent="0.25">
      <c r="A86" s="18"/>
      <c r="B86" s="36"/>
      <c r="C86" s="46"/>
      <c r="D86" s="33"/>
    </row>
    <row r="87" spans="1:4" x14ac:dyDescent="0.25">
      <c r="A87" s="18"/>
      <c r="B87" s="36"/>
      <c r="C87" s="46"/>
      <c r="D87" s="33"/>
    </row>
    <row r="88" spans="1:4" x14ac:dyDescent="0.25">
      <c r="A88" s="18"/>
      <c r="B88" s="36"/>
      <c r="C88" s="46"/>
      <c r="D88" s="33"/>
    </row>
    <row r="89" spans="1:4" x14ac:dyDescent="0.25">
      <c r="A89" s="18"/>
      <c r="B89" s="36"/>
      <c r="C89" s="46"/>
      <c r="D89" s="33"/>
    </row>
    <row r="90" spans="1:4" x14ac:dyDescent="0.25">
      <c r="A90" s="18"/>
      <c r="B90" s="41"/>
      <c r="C90" s="46"/>
      <c r="D90" s="14"/>
    </row>
    <row r="91" spans="1:4" x14ac:dyDescent="0.25">
      <c r="A91" s="23"/>
      <c r="B91" s="25"/>
      <c r="C91" s="23"/>
      <c r="D91" s="24"/>
    </row>
    <row r="92" spans="1:4" x14ac:dyDescent="0.25">
      <c r="A92" s="18"/>
      <c r="B92" s="6"/>
      <c r="C92" s="18"/>
      <c r="D92" s="14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0"/>
  <sheetViews>
    <sheetView workbookViewId="0">
      <selection activeCell="A5" sqref="A5:D6"/>
    </sheetView>
  </sheetViews>
  <sheetFormatPr defaultRowHeight="15" x14ac:dyDescent="0.25"/>
  <cols>
    <col min="1" max="1" width="3.7109375" style="13" customWidth="1"/>
    <col min="2" max="2" width="47.140625" customWidth="1"/>
    <col min="4" max="4" width="13.5703125" customWidth="1"/>
  </cols>
  <sheetData>
    <row r="1" spans="1:8" ht="21" x14ac:dyDescent="0.35">
      <c r="A1" s="12"/>
      <c r="B1" s="77" t="s">
        <v>75</v>
      </c>
      <c r="C1" s="77"/>
      <c r="D1" s="77"/>
      <c r="E1" s="5"/>
      <c r="F1" s="5"/>
      <c r="G1" s="5"/>
      <c r="H1" s="5"/>
    </row>
    <row r="2" spans="1:8" ht="15.75" x14ac:dyDescent="0.25">
      <c r="A2" s="12"/>
      <c r="B2" s="3" t="s">
        <v>6</v>
      </c>
      <c r="C2" s="1"/>
      <c r="D2" s="1"/>
      <c r="E2" s="1"/>
      <c r="F2" s="1"/>
      <c r="G2" s="1"/>
      <c r="H2" s="1"/>
    </row>
    <row r="3" spans="1:8" ht="15.75" x14ac:dyDescent="0.25">
      <c r="A3" s="12"/>
      <c r="B3" s="77" t="s">
        <v>25</v>
      </c>
      <c r="C3" s="77"/>
      <c r="D3" s="77"/>
      <c r="E3" s="1"/>
      <c r="F3" s="1"/>
      <c r="G3" s="1"/>
      <c r="H3" s="1"/>
    </row>
    <row r="4" spans="1:8" x14ac:dyDescent="0.25">
      <c r="A4" s="8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s="16" customFormat="1" x14ac:dyDescent="0.25">
      <c r="A5" s="8"/>
      <c r="B5" s="43" t="s">
        <v>12</v>
      </c>
      <c r="C5" s="36"/>
      <c r="D5" s="7"/>
    </row>
    <row r="6" spans="1:8" s="2" customFormat="1" x14ac:dyDescent="0.25">
      <c r="A6" s="19">
        <v>1</v>
      </c>
      <c r="B6" s="36" t="s">
        <v>101</v>
      </c>
      <c r="C6" s="36">
        <v>11080</v>
      </c>
      <c r="D6" s="35">
        <f>C6</f>
        <v>11080</v>
      </c>
    </row>
    <row r="7" spans="1:8" s="2" customFormat="1" x14ac:dyDescent="0.25">
      <c r="A7" s="19"/>
      <c r="B7" s="43"/>
      <c r="C7" s="36"/>
      <c r="D7" s="35"/>
    </row>
    <row r="8" spans="1:8" s="2" customFormat="1" x14ac:dyDescent="0.25">
      <c r="A8" s="19"/>
      <c r="B8" s="36"/>
      <c r="C8" s="36"/>
      <c r="D8" s="35"/>
    </row>
    <row r="9" spans="1:8" s="2" customFormat="1" x14ac:dyDescent="0.25">
      <c r="A9" s="19"/>
      <c r="B9" s="36"/>
      <c r="C9" s="36"/>
      <c r="D9" s="35"/>
    </row>
    <row r="10" spans="1:8" s="2" customFormat="1" x14ac:dyDescent="0.25">
      <c r="A10" s="19"/>
      <c r="B10" s="43"/>
      <c r="C10" s="43"/>
      <c r="D10" s="35"/>
    </row>
    <row r="11" spans="1:8" s="1" customFormat="1" x14ac:dyDescent="0.25">
      <c r="A11" s="8"/>
      <c r="B11" s="43"/>
      <c r="C11" s="43"/>
      <c r="D11" s="35"/>
    </row>
    <row r="12" spans="1:8" s="1" customFormat="1" x14ac:dyDescent="0.25">
      <c r="A12" s="22"/>
      <c r="B12" s="43"/>
      <c r="C12" s="43"/>
      <c r="D12" s="15"/>
    </row>
    <row r="13" spans="1:8" s="1" customFormat="1" x14ac:dyDescent="0.25">
      <c r="A13" s="22"/>
      <c r="B13" s="36"/>
      <c r="C13" s="36"/>
      <c r="D13" s="26"/>
    </row>
    <row r="14" spans="1:8" s="1" customFormat="1" x14ac:dyDescent="0.25">
      <c r="A14" s="22"/>
      <c r="B14" s="36"/>
      <c r="C14" s="36"/>
      <c r="D14" s="21"/>
    </row>
    <row r="15" spans="1:8" s="1" customFormat="1" x14ac:dyDescent="0.25">
      <c r="A15" s="22"/>
      <c r="B15" s="45"/>
      <c r="C15" s="43"/>
      <c r="D15" s="26"/>
    </row>
    <row r="16" spans="1:8" s="1" customFormat="1" x14ac:dyDescent="0.25">
      <c r="A16" s="22"/>
      <c r="B16" s="43"/>
      <c r="C16" s="43"/>
      <c r="D16" s="15"/>
    </row>
    <row r="17" spans="1:4" s="1" customFormat="1" x14ac:dyDescent="0.25">
      <c r="A17" s="22"/>
      <c r="B17" s="43"/>
      <c r="C17" s="36"/>
      <c r="D17" s="21"/>
    </row>
    <row r="18" spans="1:4" s="1" customFormat="1" x14ac:dyDescent="0.25">
      <c r="A18" s="22"/>
      <c r="B18" s="36"/>
      <c r="C18" s="36"/>
      <c r="D18" s="21"/>
    </row>
    <row r="19" spans="1:4" s="1" customFormat="1" x14ac:dyDescent="0.25">
      <c r="A19" s="22"/>
      <c r="B19" s="36"/>
      <c r="C19" s="36"/>
      <c r="D19" s="21"/>
    </row>
    <row r="20" spans="1:4" s="1" customFormat="1" x14ac:dyDescent="0.25">
      <c r="A20" s="22"/>
      <c r="B20" s="36"/>
      <c r="C20" s="36"/>
      <c r="D20" s="21"/>
    </row>
    <row r="21" spans="1:4" s="1" customFormat="1" x14ac:dyDescent="0.25">
      <c r="A21" s="22"/>
      <c r="B21" s="36"/>
      <c r="C21" s="36"/>
      <c r="D21" s="21"/>
    </row>
    <row r="22" spans="1:4" s="1" customFormat="1" x14ac:dyDescent="0.25">
      <c r="A22" s="22"/>
      <c r="B22" s="43"/>
      <c r="C22" s="43"/>
      <c r="D22" s="15"/>
    </row>
    <row r="23" spans="1:4" s="1" customFormat="1" x14ac:dyDescent="0.25">
      <c r="A23" s="22"/>
      <c r="B23" s="43"/>
      <c r="C23" s="36"/>
      <c r="D23" s="21"/>
    </row>
    <row r="24" spans="1:4" s="1" customFormat="1" x14ac:dyDescent="0.25">
      <c r="A24" s="22"/>
      <c r="B24" s="36"/>
      <c r="C24" s="36"/>
      <c r="D24" s="21"/>
    </row>
    <row r="25" spans="1:4" s="1" customFormat="1" x14ac:dyDescent="0.25">
      <c r="A25" s="22"/>
      <c r="B25" s="36"/>
      <c r="C25" s="36"/>
      <c r="D25" s="21"/>
    </row>
    <row r="26" spans="1:4" s="1" customFormat="1" x14ac:dyDescent="0.25">
      <c r="A26" s="22"/>
      <c r="B26" s="36"/>
      <c r="C26" s="36"/>
      <c r="D26" s="21"/>
    </row>
    <row r="27" spans="1:4" s="1" customFormat="1" x14ac:dyDescent="0.25">
      <c r="A27" s="22"/>
      <c r="B27" s="36"/>
      <c r="C27" s="36"/>
      <c r="D27" s="21"/>
    </row>
    <row r="28" spans="1:4" s="1" customFormat="1" x14ac:dyDescent="0.25">
      <c r="A28" s="22"/>
      <c r="B28" s="43"/>
      <c r="C28" s="43"/>
      <c r="D28" s="15"/>
    </row>
    <row r="29" spans="1:4" s="1" customFormat="1" x14ac:dyDescent="0.25">
      <c r="A29" s="12"/>
      <c r="B29" s="58"/>
      <c r="C29" s="58"/>
    </row>
    <row r="30" spans="1:4" s="1" customFormat="1" x14ac:dyDescent="0.25">
      <c r="A30" s="12"/>
      <c r="B30" s="58"/>
      <c r="C30" s="58"/>
    </row>
    <row r="31" spans="1:4" s="1" customFormat="1" x14ac:dyDescent="0.25">
      <c r="A31" s="12"/>
      <c r="B31" s="58"/>
      <c r="C31" s="58"/>
    </row>
    <row r="32" spans="1:4" s="1" customFormat="1" x14ac:dyDescent="0.25">
      <c r="A32" s="12"/>
    </row>
    <row r="33" spans="1:1" s="1" customFormat="1" x14ac:dyDescent="0.25">
      <c r="A33" s="12"/>
    </row>
    <row r="34" spans="1:1" s="1" customFormat="1" x14ac:dyDescent="0.25">
      <c r="A34" s="12"/>
    </row>
    <row r="35" spans="1:1" s="1" customFormat="1" x14ac:dyDescent="0.25">
      <c r="A35" s="12"/>
    </row>
    <row r="36" spans="1:1" s="1" customFormat="1" x14ac:dyDescent="0.25">
      <c r="A36" s="12"/>
    </row>
    <row r="37" spans="1:1" s="1" customFormat="1" x14ac:dyDescent="0.25">
      <c r="A37" s="12"/>
    </row>
    <row r="38" spans="1:1" s="1" customFormat="1" x14ac:dyDescent="0.25">
      <c r="A38" s="12"/>
    </row>
    <row r="39" spans="1:1" s="1" customFormat="1" x14ac:dyDescent="0.25">
      <c r="A39" s="12"/>
    </row>
    <row r="40" spans="1:1" s="1" customFormat="1" x14ac:dyDescent="0.25">
      <c r="A40" s="12"/>
    </row>
    <row r="41" spans="1:1" s="1" customFormat="1" x14ac:dyDescent="0.25">
      <c r="A41" s="12"/>
    </row>
    <row r="42" spans="1:1" s="1" customFormat="1" x14ac:dyDescent="0.25">
      <c r="A42" s="12"/>
    </row>
    <row r="43" spans="1:1" s="1" customFormat="1" x14ac:dyDescent="0.25">
      <c r="A43" s="12"/>
    </row>
    <row r="44" spans="1:1" s="1" customFormat="1" x14ac:dyDescent="0.25">
      <c r="A44" s="12"/>
    </row>
    <row r="45" spans="1:1" s="1" customFormat="1" x14ac:dyDescent="0.25">
      <c r="A45" s="12"/>
    </row>
    <row r="46" spans="1:1" s="1" customFormat="1" x14ac:dyDescent="0.25">
      <c r="A46" s="12"/>
    </row>
    <row r="47" spans="1:1" s="1" customFormat="1" x14ac:dyDescent="0.25">
      <c r="A47" s="12"/>
    </row>
    <row r="48" spans="1:1" s="1" customFormat="1" x14ac:dyDescent="0.25">
      <c r="A48" s="12"/>
    </row>
    <row r="49" spans="1:1" s="1" customFormat="1" x14ac:dyDescent="0.25">
      <c r="A49" s="12"/>
    </row>
    <row r="50" spans="1:1" s="1" customFormat="1" x14ac:dyDescent="0.25">
      <c r="A50" s="12"/>
    </row>
    <row r="51" spans="1:1" s="1" customFormat="1" x14ac:dyDescent="0.25">
      <c r="A51" s="12"/>
    </row>
    <row r="52" spans="1:1" s="1" customFormat="1" x14ac:dyDescent="0.25">
      <c r="A52" s="12"/>
    </row>
    <row r="53" spans="1:1" s="1" customFormat="1" x14ac:dyDescent="0.25">
      <c r="A53" s="12"/>
    </row>
    <row r="54" spans="1:1" s="1" customFormat="1" x14ac:dyDescent="0.25">
      <c r="A54" s="12"/>
    </row>
    <row r="55" spans="1:1" s="1" customFormat="1" x14ac:dyDescent="0.25">
      <c r="A55" s="12"/>
    </row>
    <row r="56" spans="1:1" s="1" customFormat="1" x14ac:dyDescent="0.25">
      <c r="A56" s="12"/>
    </row>
    <row r="57" spans="1:1" s="1" customFormat="1" x14ac:dyDescent="0.25">
      <c r="A57" s="12"/>
    </row>
    <row r="58" spans="1:1" s="1" customFormat="1" x14ac:dyDescent="0.25">
      <c r="A58" s="12"/>
    </row>
    <row r="59" spans="1:1" s="1" customFormat="1" x14ac:dyDescent="0.25">
      <c r="A59" s="12"/>
    </row>
    <row r="60" spans="1:1" s="1" customFormat="1" x14ac:dyDescent="0.25">
      <c r="A60" s="12"/>
    </row>
    <row r="61" spans="1:1" s="1" customFormat="1" x14ac:dyDescent="0.25">
      <c r="A61" s="12"/>
    </row>
    <row r="62" spans="1:1" s="1" customFormat="1" x14ac:dyDescent="0.25">
      <c r="A62" s="12"/>
    </row>
    <row r="63" spans="1:1" s="1" customFormat="1" x14ac:dyDescent="0.25">
      <c r="A63" s="12"/>
    </row>
    <row r="64" spans="1:1" s="1" customFormat="1" x14ac:dyDescent="0.25">
      <c r="A64" s="12"/>
    </row>
    <row r="65" spans="1:1" s="1" customFormat="1" x14ac:dyDescent="0.25">
      <c r="A65" s="12"/>
    </row>
    <row r="66" spans="1:1" s="1" customFormat="1" x14ac:dyDescent="0.25">
      <c r="A66" s="12"/>
    </row>
    <row r="67" spans="1:1" s="1" customFormat="1" x14ac:dyDescent="0.25">
      <c r="A67" s="12"/>
    </row>
    <row r="68" spans="1:1" s="1" customFormat="1" x14ac:dyDescent="0.25">
      <c r="A68" s="12"/>
    </row>
    <row r="69" spans="1:1" s="1" customFormat="1" x14ac:dyDescent="0.25">
      <c r="A69" s="12"/>
    </row>
    <row r="70" spans="1:1" s="1" customFormat="1" x14ac:dyDescent="0.25">
      <c r="A70" s="12"/>
    </row>
    <row r="71" spans="1:1" s="1" customFormat="1" x14ac:dyDescent="0.25">
      <c r="A71" s="12"/>
    </row>
    <row r="72" spans="1:1" s="1" customFormat="1" x14ac:dyDescent="0.25">
      <c r="A72" s="12"/>
    </row>
    <row r="73" spans="1:1" s="1" customFormat="1" x14ac:dyDescent="0.25">
      <c r="A73" s="12"/>
    </row>
    <row r="74" spans="1:1" s="1" customFormat="1" x14ac:dyDescent="0.25">
      <c r="A74" s="12"/>
    </row>
    <row r="75" spans="1:1" s="1" customFormat="1" x14ac:dyDescent="0.25">
      <c r="A75" s="12"/>
    </row>
    <row r="76" spans="1:1" s="1" customFormat="1" x14ac:dyDescent="0.25">
      <c r="A76" s="12"/>
    </row>
    <row r="77" spans="1:1" s="1" customFormat="1" x14ac:dyDescent="0.25">
      <c r="A77" s="12"/>
    </row>
    <row r="78" spans="1:1" s="1" customFormat="1" x14ac:dyDescent="0.25">
      <c r="A78" s="12"/>
    </row>
    <row r="79" spans="1:1" s="1" customFormat="1" x14ac:dyDescent="0.25">
      <c r="A79" s="12"/>
    </row>
    <row r="80" spans="1:1" s="1" customFormat="1" x14ac:dyDescent="0.25">
      <c r="A80" s="12"/>
    </row>
    <row r="81" spans="1:1" s="1" customFormat="1" x14ac:dyDescent="0.25">
      <c r="A81" s="12"/>
    </row>
    <row r="82" spans="1:1" s="1" customFormat="1" x14ac:dyDescent="0.25">
      <c r="A82" s="12"/>
    </row>
    <row r="83" spans="1:1" s="1" customFormat="1" x14ac:dyDescent="0.25">
      <c r="A83" s="12"/>
    </row>
    <row r="84" spans="1:1" s="1" customFormat="1" x14ac:dyDescent="0.25">
      <c r="A84" s="12"/>
    </row>
    <row r="85" spans="1:1" s="1" customFormat="1" x14ac:dyDescent="0.25">
      <c r="A85" s="12"/>
    </row>
    <row r="86" spans="1:1" s="1" customFormat="1" x14ac:dyDescent="0.25">
      <c r="A86" s="12"/>
    </row>
    <row r="87" spans="1:1" s="1" customFormat="1" x14ac:dyDescent="0.25">
      <c r="A87" s="12"/>
    </row>
    <row r="88" spans="1:1" s="1" customFormat="1" x14ac:dyDescent="0.25">
      <c r="A88" s="12"/>
    </row>
    <row r="89" spans="1:1" s="1" customFormat="1" x14ac:dyDescent="0.25">
      <c r="A89" s="12"/>
    </row>
    <row r="90" spans="1:1" s="1" customFormat="1" x14ac:dyDescent="0.25">
      <c r="A90" s="12"/>
    </row>
    <row r="91" spans="1:1" s="1" customFormat="1" x14ac:dyDescent="0.25">
      <c r="A91" s="12"/>
    </row>
    <row r="92" spans="1:1" s="1" customFormat="1" x14ac:dyDescent="0.25">
      <c r="A92" s="12"/>
    </row>
    <row r="93" spans="1:1" s="1" customFormat="1" x14ac:dyDescent="0.25">
      <c r="A93" s="12"/>
    </row>
    <row r="94" spans="1:1" s="1" customFormat="1" x14ac:dyDescent="0.25">
      <c r="A94" s="12"/>
    </row>
    <row r="95" spans="1:1" s="1" customFormat="1" x14ac:dyDescent="0.25">
      <c r="A95" s="12"/>
    </row>
    <row r="96" spans="1:1" s="1" customFormat="1" x14ac:dyDescent="0.25">
      <c r="A96" s="12"/>
    </row>
    <row r="97" spans="1:1" s="1" customFormat="1" x14ac:dyDescent="0.25">
      <c r="A97" s="12"/>
    </row>
    <row r="98" spans="1:1" s="1" customFormat="1" x14ac:dyDescent="0.25">
      <c r="A98" s="12"/>
    </row>
    <row r="99" spans="1:1" s="1" customFormat="1" x14ac:dyDescent="0.25">
      <c r="A99" s="12"/>
    </row>
    <row r="100" spans="1:1" s="1" customFormat="1" x14ac:dyDescent="0.25">
      <c r="A100" s="1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1"/>
  <sheetViews>
    <sheetView workbookViewId="0">
      <selection activeCell="B16" sqref="B16:C17"/>
    </sheetView>
  </sheetViews>
  <sheetFormatPr defaultRowHeight="15" x14ac:dyDescent="0.25"/>
  <cols>
    <col min="1" max="1" width="3.85546875" customWidth="1"/>
    <col min="2" max="2" width="50.28515625" customWidth="1"/>
    <col min="3" max="3" width="9.5703125" bestFit="1" customWidth="1"/>
    <col min="4" max="4" width="13.28515625" customWidth="1"/>
  </cols>
  <sheetData>
    <row r="1" spans="1:8" ht="21" x14ac:dyDescent="0.35">
      <c r="A1" s="1"/>
      <c r="B1" s="77" t="s">
        <v>75</v>
      </c>
      <c r="C1" s="77"/>
      <c r="D1" s="77"/>
      <c r="E1" s="5"/>
      <c r="F1" s="5"/>
      <c r="G1" s="5"/>
      <c r="H1" s="5"/>
    </row>
    <row r="2" spans="1:8" ht="15.75" x14ac:dyDescent="0.25">
      <c r="A2" s="1"/>
      <c r="B2" s="3" t="s">
        <v>6</v>
      </c>
      <c r="C2" s="1"/>
      <c r="D2" s="1"/>
      <c r="E2" s="1"/>
      <c r="F2" s="1"/>
      <c r="G2" s="1"/>
      <c r="H2" s="1"/>
    </row>
    <row r="3" spans="1:8" x14ac:dyDescent="0.25">
      <c r="A3" s="1"/>
      <c r="B3" s="79" t="s">
        <v>8</v>
      </c>
      <c r="C3" s="79"/>
      <c r="D3" s="79"/>
      <c r="E3" s="1"/>
      <c r="F3" s="1"/>
      <c r="G3" s="1"/>
      <c r="H3" s="1"/>
    </row>
    <row r="4" spans="1:8" x14ac:dyDescent="0.25">
      <c r="A4" s="6"/>
      <c r="B4" s="32" t="s">
        <v>0</v>
      </c>
      <c r="C4" s="6" t="s">
        <v>1</v>
      </c>
      <c r="D4" s="8" t="s">
        <v>26</v>
      </c>
      <c r="E4" s="1"/>
      <c r="F4" s="1"/>
      <c r="G4" s="1"/>
      <c r="H4" s="1"/>
    </row>
    <row r="5" spans="1:8" x14ac:dyDescent="0.25">
      <c r="A5" s="44"/>
      <c r="B5" s="47" t="s">
        <v>2</v>
      </c>
      <c r="C5" s="44"/>
      <c r="D5" s="44"/>
      <c r="E5" s="1"/>
      <c r="F5" s="1"/>
      <c r="G5" s="1"/>
      <c r="H5" s="1"/>
    </row>
    <row r="6" spans="1:8" s="17" customFormat="1" x14ac:dyDescent="0.25">
      <c r="A6" s="48">
        <v>1</v>
      </c>
      <c r="B6" s="46" t="s">
        <v>76</v>
      </c>
      <c r="C6" s="45">
        <v>11066.9</v>
      </c>
      <c r="D6" s="49">
        <f>C6</f>
        <v>11066.9</v>
      </c>
    </row>
    <row r="7" spans="1:8" s="4" customFormat="1" x14ac:dyDescent="0.25">
      <c r="A7" s="46"/>
      <c r="B7" s="43" t="s">
        <v>12</v>
      </c>
      <c r="C7" s="46"/>
      <c r="D7" s="45"/>
    </row>
    <row r="8" spans="1:8" x14ac:dyDescent="0.25">
      <c r="A8" s="46">
        <v>1</v>
      </c>
      <c r="B8" s="36" t="s">
        <v>100</v>
      </c>
      <c r="C8" s="45">
        <f>17752.1+15253.1</f>
        <v>33005.199999999997</v>
      </c>
      <c r="D8" s="45">
        <f>C8+D6</f>
        <v>44072.1</v>
      </c>
    </row>
    <row r="9" spans="1:8" x14ac:dyDescent="0.25">
      <c r="A9" s="46"/>
      <c r="B9" s="45" t="s">
        <v>13</v>
      </c>
      <c r="C9" s="46"/>
      <c r="D9" s="46"/>
    </row>
    <row r="10" spans="1:8" x14ac:dyDescent="0.25">
      <c r="A10" s="46">
        <v>1</v>
      </c>
      <c r="B10" s="46" t="s">
        <v>109</v>
      </c>
      <c r="C10" s="50">
        <v>48107.199999999997</v>
      </c>
      <c r="D10" s="50">
        <f>C10+D8</f>
        <v>92179.299999999988</v>
      </c>
    </row>
    <row r="11" spans="1:8" x14ac:dyDescent="0.25">
      <c r="A11" s="46"/>
      <c r="B11" s="43" t="s">
        <v>14</v>
      </c>
      <c r="C11" s="46"/>
      <c r="D11" s="46"/>
    </row>
    <row r="12" spans="1:8" x14ac:dyDescent="0.25">
      <c r="A12" s="46">
        <v>1</v>
      </c>
      <c r="B12" s="36" t="s">
        <v>116</v>
      </c>
      <c r="C12" s="45">
        <v>11749.5</v>
      </c>
      <c r="D12" s="50">
        <f>C12+D10</f>
        <v>103928.79999999999</v>
      </c>
    </row>
    <row r="13" spans="1:8" x14ac:dyDescent="0.25">
      <c r="A13" s="46"/>
      <c r="B13" s="45" t="s">
        <v>16</v>
      </c>
      <c r="C13" s="45"/>
      <c r="D13" s="45"/>
    </row>
    <row r="14" spans="1:8" x14ac:dyDescent="0.25">
      <c r="A14" s="46">
        <v>1</v>
      </c>
      <c r="B14" s="46" t="s">
        <v>133</v>
      </c>
      <c r="C14" s="46">
        <f>32248+11321</f>
        <v>43569</v>
      </c>
      <c r="D14" s="50">
        <f>C14+D12</f>
        <v>147497.79999999999</v>
      </c>
    </row>
    <row r="15" spans="1:8" x14ac:dyDescent="0.25">
      <c r="A15" s="46"/>
      <c r="B15" s="45" t="s">
        <v>18</v>
      </c>
      <c r="C15" s="46"/>
      <c r="D15" s="45"/>
    </row>
    <row r="16" spans="1:8" ht="30" x14ac:dyDescent="0.25">
      <c r="A16" s="46">
        <v>1</v>
      </c>
      <c r="B16" s="36" t="s">
        <v>149</v>
      </c>
      <c r="C16" s="46">
        <v>8308.94</v>
      </c>
      <c r="D16" s="45"/>
    </row>
    <row r="17" spans="1:4" x14ac:dyDescent="0.25">
      <c r="A17" s="46">
        <v>2</v>
      </c>
      <c r="B17" s="46" t="s">
        <v>150</v>
      </c>
      <c r="C17" s="46">
        <v>105369.33</v>
      </c>
      <c r="D17" s="46"/>
    </row>
    <row r="18" spans="1:4" x14ac:dyDescent="0.25">
      <c r="A18" s="46"/>
      <c r="B18" s="45" t="s">
        <v>145</v>
      </c>
      <c r="C18" s="45">
        <f>SUM(C16:C17)</f>
        <v>113678.27</v>
      </c>
      <c r="D18" s="76">
        <f>C18+D14</f>
        <v>261176.07</v>
      </c>
    </row>
    <row r="19" spans="1:4" x14ac:dyDescent="0.25">
      <c r="A19" s="46"/>
      <c r="B19" s="45"/>
      <c r="C19" s="45"/>
      <c r="D19" s="45"/>
    </row>
    <row r="20" spans="1:4" x14ac:dyDescent="0.25">
      <c r="A20" s="46"/>
      <c r="B20" s="45"/>
      <c r="C20" s="46"/>
      <c r="D20" s="46"/>
    </row>
    <row r="21" spans="1:4" x14ac:dyDescent="0.25">
      <c r="A21" s="46"/>
      <c r="B21" s="36"/>
      <c r="C21" s="46"/>
      <c r="D21" s="46"/>
    </row>
    <row r="22" spans="1:4" x14ac:dyDescent="0.25">
      <c r="A22" s="46"/>
      <c r="B22" s="45"/>
      <c r="C22" s="45"/>
      <c r="D22" s="45"/>
    </row>
    <row r="23" spans="1:4" x14ac:dyDescent="0.25">
      <c r="A23" s="46"/>
      <c r="B23" s="45"/>
      <c r="C23" s="45"/>
      <c r="D23" s="45"/>
    </row>
    <row r="24" spans="1:4" x14ac:dyDescent="0.25">
      <c r="A24" s="46"/>
      <c r="B24" s="46"/>
      <c r="C24" s="46"/>
      <c r="D24" s="46"/>
    </row>
    <row r="25" spans="1:4" x14ac:dyDescent="0.25">
      <c r="A25" s="46"/>
      <c r="B25" s="51"/>
      <c r="C25" s="45"/>
      <c r="D25" s="45"/>
    </row>
    <row r="26" spans="1:4" x14ac:dyDescent="0.25">
      <c r="A26" s="46"/>
      <c r="B26" s="45"/>
      <c r="C26" s="45"/>
      <c r="D26" s="45"/>
    </row>
    <row r="27" spans="1:4" x14ac:dyDescent="0.25">
      <c r="A27" s="46"/>
      <c r="B27" s="46"/>
      <c r="C27" s="46"/>
      <c r="D27" s="46"/>
    </row>
    <row r="28" spans="1:4" x14ac:dyDescent="0.25">
      <c r="A28" s="46"/>
      <c r="B28" s="45"/>
      <c r="C28" s="45"/>
      <c r="D28" s="45"/>
    </row>
    <row r="29" spans="1:4" x14ac:dyDescent="0.25">
      <c r="A29" s="46"/>
      <c r="B29" s="46"/>
      <c r="C29" s="46"/>
      <c r="D29" s="46"/>
    </row>
    <row r="30" spans="1:4" x14ac:dyDescent="0.25">
      <c r="A30" s="52"/>
      <c r="B30" s="52"/>
      <c r="C30" s="52"/>
      <c r="D30" s="52"/>
    </row>
    <row r="31" spans="1:4" x14ac:dyDescent="0.25">
      <c r="A31" s="52"/>
      <c r="B31" s="52"/>
      <c r="C31" s="52"/>
      <c r="D31" s="5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6"/>
  <sheetViews>
    <sheetView workbookViewId="0">
      <selection activeCell="B2" sqref="B2"/>
    </sheetView>
  </sheetViews>
  <sheetFormatPr defaultRowHeight="15" x14ac:dyDescent="0.25"/>
  <cols>
    <col min="1" max="1" width="6.5703125" customWidth="1"/>
    <col min="2" max="2" width="45.7109375" customWidth="1"/>
  </cols>
  <sheetData>
    <row r="1" spans="1:5" ht="21" x14ac:dyDescent="0.35">
      <c r="A1" s="9"/>
      <c r="B1" s="77" t="s">
        <v>67</v>
      </c>
      <c r="C1" s="77"/>
      <c r="D1" s="77"/>
      <c r="E1" s="5"/>
    </row>
    <row r="2" spans="1:5" ht="15.75" x14ac:dyDescent="0.25">
      <c r="A2" s="9"/>
      <c r="B2" s="3" t="s">
        <v>6</v>
      </c>
      <c r="C2" s="1"/>
      <c r="D2" s="1"/>
      <c r="E2" s="1"/>
    </row>
    <row r="3" spans="1:5" ht="15.75" x14ac:dyDescent="0.25">
      <c r="A3" s="9"/>
      <c r="B3" s="77" t="s">
        <v>43</v>
      </c>
      <c r="C3" s="77"/>
      <c r="D3" s="77"/>
      <c r="E3" s="1"/>
    </row>
    <row r="4" spans="1:5" ht="26.25" x14ac:dyDescent="0.25">
      <c r="A4" s="10"/>
      <c r="B4" s="6" t="s">
        <v>0</v>
      </c>
      <c r="C4" s="8" t="s">
        <v>1</v>
      </c>
      <c r="D4" s="8" t="s">
        <v>26</v>
      </c>
      <c r="E4" s="1"/>
    </row>
    <row r="5" spans="1:5" x14ac:dyDescent="0.25">
      <c r="A5" s="42"/>
      <c r="B5" s="43"/>
      <c r="C5" s="36"/>
      <c r="D5" s="36"/>
      <c r="E5" s="1"/>
    </row>
    <row r="6" spans="1:5" x14ac:dyDescent="0.25">
      <c r="A6" s="42"/>
      <c r="B6" s="36"/>
      <c r="C6" s="36"/>
      <c r="D6" s="36"/>
      <c r="E6" s="16"/>
    </row>
    <row r="7" spans="1:5" x14ac:dyDescent="0.25">
      <c r="A7" s="56"/>
      <c r="B7" s="43"/>
      <c r="C7" s="36"/>
      <c r="D7" s="43"/>
      <c r="E7" s="2"/>
    </row>
    <row r="8" spans="1:5" x14ac:dyDescent="0.25">
      <c r="A8" s="42"/>
      <c r="B8" s="36"/>
      <c r="C8" s="43"/>
      <c r="D8" s="43"/>
      <c r="E8" s="1"/>
    </row>
    <row r="9" spans="1:5" x14ac:dyDescent="0.25">
      <c r="A9" s="53"/>
      <c r="B9" s="43"/>
      <c r="C9" s="43"/>
      <c r="D9" s="36"/>
      <c r="E9" s="2"/>
    </row>
    <row r="10" spans="1:5" x14ac:dyDescent="0.25">
      <c r="A10" s="53"/>
      <c r="B10" s="36"/>
      <c r="C10" s="36"/>
      <c r="D10" s="36"/>
      <c r="E10" s="2"/>
    </row>
    <row r="11" spans="1:5" x14ac:dyDescent="0.25">
      <c r="A11" s="53"/>
      <c r="B11" s="36"/>
      <c r="C11" s="36"/>
      <c r="D11" s="36"/>
      <c r="E11" s="2"/>
    </row>
    <row r="12" spans="1:5" x14ac:dyDescent="0.25">
      <c r="A12" s="53"/>
      <c r="B12" s="43"/>
      <c r="C12" s="43"/>
      <c r="D12" s="43"/>
      <c r="E12" s="2"/>
    </row>
    <row r="13" spans="1:5" x14ac:dyDescent="0.25">
      <c r="A13" s="53"/>
      <c r="B13" s="43"/>
      <c r="C13" s="43"/>
      <c r="D13" s="36"/>
      <c r="E13" s="2"/>
    </row>
    <row r="14" spans="1:5" x14ac:dyDescent="0.25">
      <c r="A14" s="53"/>
      <c r="B14" s="43"/>
      <c r="C14" s="43"/>
      <c r="D14" s="36"/>
      <c r="E14" s="2"/>
    </row>
    <row r="15" spans="1:5" x14ac:dyDescent="0.25">
      <c r="A15" s="53"/>
      <c r="B15" s="43"/>
      <c r="C15" s="43"/>
      <c r="D15" s="36"/>
      <c r="E15" s="2"/>
    </row>
    <row r="16" spans="1:5" x14ac:dyDescent="0.25">
      <c r="A16" s="53"/>
      <c r="B16" s="43"/>
      <c r="C16" s="43"/>
      <c r="D16" s="36"/>
      <c r="E16" s="2"/>
    </row>
    <row r="17" spans="1:5" x14ac:dyDescent="0.25">
      <c r="A17" s="53"/>
      <c r="B17" s="43"/>
      <c r="C17" s="43"/>
      <c r="D17" s="36"/>
      <c r="E17" s="2"/>
    </row>
    <row r="18" spans="1:5" x14ac:dyDescent="0.25">
      <c r="A18" s="53"/>
      <c r="B18" s="43"/>
      <c r="C18" s="43"/>
      <c r="D18" s="36"/>
      <c r="E18" s="2"/>
    </row>
    <row r="19" spans="1:5" x14ac:dyDescent="0.25">
      <c r="A19" s="53"/>
      <c r="B19" s="43"/>
      <c r="C19" s="43"/>
      <c r="D19" s="36"/>
      <c r="E19" s="2"/>
    </row>
    <row r="20" spans="1:5" x14ac:dyDescent="0.25">
      <c r="A20" s="53"/>
      <c r="B20" s="43"/>
      <c r="C20" s="43"/>
      <c r="D20" s="36"/>
      <c r="E20" s="2"/>
    </row>
    <row r="21" spans="1:5" x14ac:dyDescent="0.25">
      <c r="A21" s="53"/>
      <c r="B21" s="43"/>
      <c r="C21" s="43"/>
      <c r="D21" s="36"/>
      <c r="E21" s="2"/>
    </row>
    <row r="22" spans="1:5" x14ac:dyDescent="0.25">
      <c r="A22" s="53"/>
      <c r="B22" s="36"/>
      <c r="C22" s="36"/>
      <c r="D22" s="36"/>
      <c r="E22" s="2"/>
    </row>
    <row r="23" spans="1:5" x14ac:dyDescent="0.25">
      <c r="A23" s="53"/>
      <c r="B23" s="36"/>
      <c r="C23" s="36"/>
      <c r="D23" s="36"/>
      <c r="E23" s="1"/>
    </row>
    <row r="24" spans="1:5" x14ac:dyDescent="0.25">
      <c r="A24" s="54"/>
      <c r="B24" s="36"/>
      <c r="C24" s="36"/>
      <c r="D24" s="43"/>
      <c r="E24" s="2"/>
    </row>
    <row r="25" spans="1:5" x14ac:dyDescent="0.25">
      <c r="A25" s="54"/>
      <c r="B25" s="43"/>
      <c r="C25" s="43"/>
      <c r="D25" s="43"/>
      <c r="E25" s="1"/>
    </row>
    <row r="26" spans="1:5" x14ac:dyDescent="0.25">
      <c r="A26" s="42"/>
      <c r="B26" s="43"/>
      <c r="C26" s="36"/>
      <c r="D26" s="36"/>
      <c r="E26" s="1"/>
    </row>
    <row r="27" spans="1:5" x14ac:dyDescent="0.25">
      <c r="A27" s="42"/>
      <c r="B27" s="36"/>
      <c r="C27" s="36"/>
      <c r="D27" s="36"/>
      <c r="E27" s="1"/>
    </row>
    <row r="28" spans="1:5" x14ac:dyDescent="0.25">
      <c r="A28" s="42"/>
      <c r="B28" s="36"/>
      <c r="C28" s="36"/>
      <c r="D28" s="43"/>
      <c r="E28" s="1"/>
    </row>
    <row r="29" spans="1:5" x14ac:dyDescent="0.25">
      <c r="A29" s="42"/>
      <c r="B29" s="43"/>
      <c r="C29" s="43"/>
      <c r="D29" s="43"/>
      <c r="E29" s="1"/>
    </row>
    <row r="30" spans="1:5" x14ac:dyDescent="0.25">
      <c r="A30" s="42"/>
      <c r="B30" s="43"/>
      <c r="C30" s="36"/>
      <c r="D30" s="36"/>
      <c r="E30" s="1"/>
    </row>
    <row r="31" spans="1:5" x14ac:dyDescent="0.25">
      <c r="A31" s="42"/>
      <c r="B31" s="36"/>
      <c r="C31" s="36"/>
      <c r="D31" s="36"/>
      <c r="E31" s="1"/>
    </row>
    <row r="32" spans="1:5" x14ac:dyDescent="0.25">
      <c r="A32" s="42"/>
      <c r="B32" s="36"/>
      <c r="C32" s="36"/>
      <c r="D32" s="36"/>
      <c r="E32" s="1"/>
    </row>
    <row r="33" spans="1:5" x14ac:dyDescent="0.25">
      <c r="A33" s="42"/>
      <c r="B33" s="43"/>
      <c r="C33" s="43"/>
      <c r="D33" s="43"/>
      <c r="E33" s="1"/>
    </row>
    <row r="34" spans="1:5" x14ac:dyDescent="0.25">
      <c r="A34" s="57"/>
      <c r="B34" s="58"/>
      <c r="C34" s="58"/>
      <c r="D34" s="58"/>
      <c r="E34" s="1"/>
    </row>
    <row r="35" spans="1:5" x14ac:dyDescent="0.25">
      <c r="A35" s="52"/>
      <c r="B35" s="52"/>
      <c r="C35" s="52"/>
      <c r="D35" s="52"/>
    </row>
    <row r="36" spans="1:5" x14ac:dyDescent="0.25">
      <c r="A36" s="52"/>
      <c r="B36" s="52"/>
      <c r="C36" s="52"/>
      <c r="D36" s="5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8"/>
  <sheetViews>
    <sheetView tabSelected="1" workbookViewId="0">
      <selection activeCell="M19" sqref="M19"/>
    </sheetView>
  </sheetViews>
  <sheetFormatPr defaultRowHeight="15" x14ac:dyDescent="0.25"/>
  <cols>
    <col min="1" max="1" width="18.7109375" customWidth="1"/>
    <col min="2" max="2" width="9.42578125" customWidth="1"/>
    <col min="3" max="3" width="9" customWidth="1"/>
    <col min="4" max="4" width="9.28515625" customWidth="1"/>
    <col min="5" max="5" width="9.42578125" customWidth="1"/>
    <col min="6" max="6" width="10.28515625" customWidth="1"/>
    <col min="7" max="7" width="9" customWidth="1"/>
    <col min="8" max="8" width="10.140625" customWidth="1"/>
    <col min="9" max="9" width="9.85546875" customWidth="1"/>
    <col min="10" max="10" width="9.7109375" customWidth="1"/>
    <col min="11" max="11" width="8.7109375" customWidth="1"/>
    <col min="12" max="12" width="9.85546875" customWidth="1"/>
    <col min="13" max="13" width="8.7109375" customWidth="1"/>
    <col min="14" max="14" width="10.28515625" customWidth="1"/>
  </cols>
  <sheetData>
    <row r="1" spans="1:14" x14ac:dyDescent="0.25">
      <c r="A1" s="80" t="s">
        <v>66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x14ac:dyDescent="0.25">
      <c r="A2" s="59" t="s">
        <v>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s="13" customFormat="1" x14ac:dyDescent="0.25">
      <c r="A3" s="60"/>
      <c r="B3" s="61" t="s">
        <v>2</v>
      </c>
      <c r="C3" s="61" t="s">
        <v>9</v>
      </c>
      <c r="D3" s="61" t="s">
        <v>3</v>
      </c>
      <c r="E3" s="61" t="s">
        <v>10</v>
      </c>
      <c r="F3" s="61" t="s">
        <v>11</v>
      </c>
      <c r="G3" s="61" t="s">
        <v>12</v>
      </c>
      <c r="H3" s="61" t="s">
        <v>13</v>
      </c>
      <c r="I3" s="61" t="s">
        <v>14</v>
      </c>
      <c r="J3" s="61" t="s">
        <v>15</v>
      </c>
      <c r="K3" s="61" t="s">
        <v>16</v>
      </c>
      <c r="L3" s="61" t="s">
        <v>17</v>
      </c>
      <c r="M3" s="61" t="s">
        <v>18</v>
      </c>
      <c r="N3" s="61" t="s">
        <v>19</v>
      </c>
    </row>
    <row r="4" spans="1:14" ht="24.75" customHeight="1" x14ac:dyDescent="0.25">
      <c r="A4" s="6" t="s">
        <v>50</v>
      </c>
      <c r="B4" s="62">
        <f>B5+B6</f>
        <v>24472.639999999999</v>
      </c>
      <c r="C4" s="62">
        <f t="shared" ref="C4:N4" si="0">C5+C6</f>
        <v>24472.639999999999</v>
      </c>
      <c r="D4" s="62">
        <f t="shared" si="0"/>
        <v>24472.639999999999</v>
      </c>
      <c r="E4" s="62">
        <f>E5+E6+E7+E8</f>
        <v>24472.639999999999</v>
      </c>
      <c r="F4" s="62">
        <f t="shared" si="0"/>
        <v>24472.639999999999</v>
      </c>
      <c r="G4" s="62">
        <f t="shared" si="0"/>
        <v>24472.639999999999</v>
      </c>
      <c r="H4" s="62">
        <f t="shared" si="0"/>
        <v>24472.639999999999</v>
      </c>
      <c r="I4" s="62">
        <f t="shared" si="0"/>
        <v>24472.639999999999</v>
      </c>
      <c r="J4" s="62">
        <f t="shared" si="0"/>
        <v>24472.639999999999</v>
      </c>
      <c r="K4" s="62">
        <f t="shared" si="0"/>
        <v>24472.639999999999</v>
      </c>
      <c r="L4" s="62">
        <f t="shared" si="0"/>
        <v>24472.639999999999</v>
      </c>
      <c r="M4" s="62">
        <f t="shared" si="0"/>
        <v>24472.639999999999</v>
      </c>
      <c r="N4" s="62">
        <f t="shared" si="0"/>
        <v>293671.67999999999</v>
      </c>
    </row>
    <row r="5" spans="1:14" ht="32.25" customHeight="1" x14ac:dyDescent="0.25">
      <c r="A5" s="6" t="s">
        <v>51</v>
      </c>
      <c r="B5" s="63">
        <v>10393.51</v>
      </c>
      <c r="C5" s="63">
        <v>10393.51</v>
      </c>
      <c r="D5" s="63">
        <v>10393.51</v>
      </c>
      <c r="E5" s="63">
        <v>10393.51</v>
      </c>
      <c r="F5" s="63">
        <v>10393.51</v>
      </c>
      <c r="G5" s="63">
        <v>10393.51</v>
      </c>
      <c r="H5" s="63">
        <v>10393.51</v>
      </c>
      <c r="I5" s="63">
        <v>10393.51</v>
      </c>
      <c r="J5" s="63">
        <v>10393.51</v>
      </c>
      <c r="K5" s="63">
        <v>10393.51</v>
      </c>
      <c r="L5" s="63">
        <v>10393.51</v>
      </c>
      <c r="M5" s="63">
        <v>10393.51</v>
      </c>
      <c r="N5" s="63">
        <f t="shared" ref="N5:N8" si="1">SUM(B5:M5)</f>
        <v>124722.11999999998</v>
      </c>
    </row>
    <row r="6" spans="1:14" ht="29.25" customHeight="1" x14ac:dyDescent="0.25">
      <c r="A6" s="6" t="s">
        <v>52</v>
      </c>
      <c r="B6" s="63">
        <v>14079.13</v>
      </c>
      <c r="C6" s="63">
        <v>14079.13</v>
      </c>
      <c r="D6" s="63">
        <v>14079.13</v>
      </c>
      <c r="E6" s="63">
        <v>14079.13</v>
      </c>
      <c r="F6" s="63">
        <v>14079.13</v>
      </c>
      <c r="G6" s="63">
        <v>14079.13</v>
      </c>
      <c r="H6" s="63">
        <v>14079.13</v>
      </c>
      <c r="I6" s="63">
        <v>14079.13</v>
      </c>
      <c r="J6" s="63">
        <v>14079.13</v>
      </c>
      <c r="K6" s="63">
        <v>14079.13</v>
      </c>
      <c r="L6" s="64">
        <v>14079.13</v>
      </c>
      <c r="M6" s="63">
        <v>14079.13</v>
      </c>
      <c r="N6" s="63">
        <f t="shared" si="1"/>
        <v>168949.56000000003</v>
      </c>
    </row>
    <row r="7" spans="1:14" ht="29.25" customHeight="1" x14ac:dyDescent="0.25">
      <c r="A7" s="6" t="s">
        <v>60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4"/>
      <c r="M7" s="63"/>
      <c r="N7" s="63"/>
    </row>
    <row r="8" spans="1:14" ht="15" customHeight="1" x14ac:dyDescent="0.25">
      <c r="A8" s="6" t="s">
        <v>53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>
        <f t="shared" si="1"/>
        <v>0</v>
      </c>
    </row>
    <row r="9" spans="1:14" ht="27" customHeight="1" x14ac:dyDescent="0.25">
      <c r="A9" s="7" t="s">
        <v>20</v>
      </c>
      <c r="B9" s="62">
        <f>B10+B11+B12+B13</f>
        <v>18198.329999999998</v>
      </c>
      <c r="C9" s="62">
        <f>C10+C11+C12+C13</f>
        <v>8206.92</v>
      </c>
      <c r="D9" s="62">
        <f t="shared" ref="D9:M9" si="2">D10+D11+D12+D13</f>
        <v>10986.369999999999</v>
      </c>
      <c r="E9" s="62">
        <f t="shared" si="2"/>
        <v>9244.4500000000007</v>
      </c>
      <c r="F9" s="62">
        <f t="shared" si="2"/>
        <v>14276.22</v>
      </c>
      <c r="G9" s="62">
        <f t="shared" si="2"/>
        <v>8335.2199999999993</v>
      </c>
      <c r="H9" s="62">
        <f t="shared" si="2"/>
        <v>24094.44</v>
      </c>
      <c r="I9" s="62">
        <f t="shared" si="2"/>
        <v>3346.45</v>
      </c>
      <c r="J9" s="62">
        <f t="shared" si="2"/>
        <v>16874.510000000002</v>
      </c>
      <c r="K9" s="62">
        <f t="shared" si="2"/>
        <v>24512.400000000001</v>
      </c>
      <c r="L9" s="62">
        <f t="shared" si="2"/>
        <v>13539.95</v>
      </c>
      <c r="M9" s="62">
        <f t="shared" si="2"/>
        <v>16762.719999999998</v>
      </c>
      <c r="N9" s="62">
        <f t="shared" ref="N9:N23" si="3">SUM(B9:M9)</f>
        <v>168377.98</v>
      </c>
    </row>
    <row r="10" spans="1:14" ht="25.5" customHeight="1" x14ac:dyDescent="0.25">
      <c r="A10" s="6" t="s">
        <v>21</v>
      </c>
      <c r="B10" s="63">
        <v>8693.92</v>
      </c>
      <c r="C10" s="63">
        <v>6108.92</v>
      </c>
      <c r="D10" s="63">
        <v>4775.42</v>
      </c>
      <c r="E10" s="63">
        <v>2948.92</v>
      </c>
      <c r="F10" s="63">
        <v>5318.92</v>
      </c>
      <c r="G10" s="63">
        <v>8335.2199999999993</v>
      </c>
      <c r="H10" s="63">
        <v>20476.37</v>
      </c>
      <c r="I10" s="63">
        <v>2158.92</v>
      </c>
      <c r="J10" s="63">
        <v>10848.92</v>
      </c>
      <c r="K10" s="63">
        <v>17401.22</v>
      </c>
      <c r="L10" s="63">
        <v>2158.92</v>
      </c>
      <c r="M10" s="63">
        <v>8953.75</v>
      </c>
      <c r="N10" s="63">
        <f t="shared" si="3"/>
        <v>98179.42</v>
      </c>
    </row>
    <row r="11" spans="1:14" ht="24.95" customHeight="1" x14ac:dyDescent="0.25">
      <c r="A11" s="6" t="s">
        <v>54</v>
      </c>
      <c r="B11" s="65">
        <v>8115</v>
      </c>
      <c r="C11" s="63">
        <v>790</v>
      </c>
      <c r="D11" s="63">
        <v>2370</v>
      </c>
      <c r="E11" s="63">
        <v>350</v>
      </c>
      <c r="F11" s="63"/>
      <c r="G11" s="65"/>
      <c r="H11" s="63"/>
      <c r="I11" s="63"/>
      <c r="J11" s="63"/>
      <c r="K11" s="63"/>
      <c r="L11" s="63">
        <v>592.5</v>
      </c>
      <c r="M11" s="63"/>
      <c r="N11" s="63">
        <f>SUM(B11:M11)</f>
        <v>12217.5</v>
      </c>
    </row>
    <row r="12" spans="1:14" ht="15" customHeight="1" x14ac:dyDescent="0.25">
      <c r="A12" s="66" t="s">
        <v>29</v>
      </c>
      <c r="B12" s="65"/>
      <c r="C12" s="63">
        <v>1308</v>
      </c>
      <c r="D12" s="63">
        <v>1264</v>
      </c>
      <c r="E12" s="63">
        <v>4758</v>
      </c>
      <c r="F12" s="63">
        <v>7176</v>
      </c>
      <c r="G12" s="65"/>
      <c r="H12" s="63">
        <v>1243</v>
      </c>
      <c r="I12" s="63"/>
      <c r="J12" s="63">
        <v>2653</v>
      </c>
      <c r="K12" s="63">
        <v>5128</v>
      </c>
      <c r="L12" s="63">
        <v>9601</v>
      </c>
      <c r="M12" s="63">
        <v>6621.44</v>
      </c>
      <c r="N12" s="63">
        <f t="shared" si="3"/>
        <v>39752.44</v>
      </c>
    </row>
    <row r="13" spans="1:14" ht="15" customHeight="1" x14ac:dyDescent="0.25">
      <c r="A13" s="6" t="s">
        <v>22</v>
      </c>
      <c r="B13" s="63">
        <v>1389.41</v>
      </c>
      <c r="C13" s="63"/>
      <c r="D13" s="63">
        <v>2576.9499999999998</v>
      </c>
      <c r="E13" s="63">
        <v>1187.53</v>
      </c>
      <c r="F13" s="63">
        <v>1781.3</v>
      </c>
      <c r="G13" s="63"/>
      <c r="H13" s="63">
        <v>2375.0700000000002</v>
      </c>
      <c r="I13" s="63">
        <v>1187.53</v>
      </c>
      <c r="J13" s="63">
        <v>3372.59</v>
      </c>
      <c r="K13" s="63">
        <v>1983.18</v>
      </c>
      <c r="L13" s="63">
        <v>1187.53</v>
      </c>
      <c r="M13" s="63">
        <v>1187.53</v>
      </c>
      <c r="N13" s="63">
        <f t="shared" si="3"/>
        <v>18228.62</v>
      </c>
    </row>
    <row r="14" spans="1:14" ht="24.95" customHeight="1" x14ac:dyDescent="0.25">
      <c r="A14" s="7" t="s">
        <v>23</v>
      </c>
      <c r="B14" s="62">
        <f>B15+B16+B17</f>
        <v>11066.9</v>
      </c>
      <c r="C14" s="62">
        <f t="shared" ref="C14:M14" si="4">C15+C16+C17</f>
        <v>0</v>
      </c>
      <c r="D14" s="62">
        <f t="shared" si="4"/>
        <v>0</v>
      </c>
      <c r="E14" s="62">
        <f t="shared" si="4"/>
        <v>0</v>
      </c>
      <c r="F14" s="62">
        <f t="shared" si="4"/>
        <v>0</v>
      </c>
      <c r="G14" s="62">
        <f t="shared" si="4"/>
        <v>44085.2</v>
      </c>
      <c r="H14" s="62">
        <f t="shared" si="4"/>
        <v>48107.199999999997</v>
      </c>
      <c r="I14" s="67">
        <f t="shared" si="4"/>
        <v>11749.5</v>
      </c>
      <c r="J14" s="62">
        <f t="shared" si="4"/>
        <v>0</v>
      </c>
      <c r="K14" s="62">
        <f t="shared" si="4"/>
        <v>43569</v>
      </c>
      <c r="L14" s="62">
        <f t="shared" si="4"/>
        <v>0</v>
      </c>
      <c r="M14" s="62">
        <f t="shared" si="4"/>
        <v>113678.27</v>
      </c>
      <c r="N14" s="62">
        <f t="shared" si="3"/>
        <v>272256.07</v>
      </c>
    </row>
    <row r="15" spans="1:14" ht="26.25" customHeight="1" x14ac:dyDescent="0.25">
      <c r="A15" s="6" t="s">
        <v>55</v>
      </c>
      <c r="B15" s="63">
        <v>11066.9</v>
      </c>
      <c r="C15" s="63"/>
      <c r="D15" s="63"/>
      <c r="E15" s="64"/>
      <c r="F15" s="63"/>
      <c r="G15" s="64">
        <v>33005.199999999997</v>
      </c>
      <c r="H15" s="63">
        <v>48107.199999999997</v>
      </c>
      <c r="I15" s="64">
        <v>11749.5</v>
      </c>
      <c r="J15" s="63"/>
      <c r="K15" s="63">
        <v>43569</v>
      </c>
      <c r="L15" s="63"/>
      <c r="M15" s="63">
        <v>113678.27</v>
      </c>
      <c r="N15" s="62">
        <f t="shared" si="3"/>
        <v>261176.07</v>
      </c>
    </row>
    <row r="16" spans="1:14" ht="25.5" customHeight="1" x14ac:dyDescent="0.25">
      <c r="A16" s="6" t="s">
        <v>56</v>
      </c>
      <c r="B16" s="63"/>
      <c r="C16" s="65"/>
      <c r="D16" s="63"/>
      <c r="E16" s="63"/>
      <c r="F16" s="63"/>
      <c r="G16" s="63">
        <v>11080</v>
      </c>
      <c r="H16" s="63"/>
      <c r="I16" s="64"/>
      <c r="J16" s="63"/>
      <c r="K16" s="63"/>
      <c r="L16" s="63"/>
      <c r="M16" s="63"/>
      <c r="N16" s="63">
        <f t="shared" si="3"/>
        <v>11080</v>
      </c>
    </row>
    <row r="17" spans="1:14" ht="15" customHeight="1" x14ac:dyDescent="0.25">
      <c r="A17" s="66" t="s">
        <v>57</v>
      </c>
      <c r="B17" s="63"/>
      <c r="C17" s="65"/>
      <c r="D17" s="63"/>
      <c r="E17" s="63"/>
      <c r="F17" s="63"/>
      <c r="G17" s="63"/>
      <c r="H17" s="63"/>
      <c r="I17" s="64"/>
      <c r="J17" s="63"/>
      <c r="K17" s="63"/>
      <c r="L17" s="63"/>
      <c r="M17" s="63"/>
      <c r="N17" s="63">
        <f t="shared" si="3"/>
        <v>0</v>
      </c>
    </row>
    <row r="18" spans="1:14" ht="25.5" customHeight="1" x14ac:dyDescent="0.25">
      <c r="A18" s="68" t="s">
        <v>58</v>
      </c>
      <c r="B18" s="63"/>
      <c r="C18" s="65"/>
      <c r="D18" s="63">
        <v>5976</v>
      </c>
      <c r="E18" s="63"/>
      <c r="F18" s="63"/>
      <c r="G18" s="63">
        <v>2290.54</v>
      </c>
      <c r="H18" s="63">
        <v>44263.5</v>
      </c>
      <c r="I18" s="64">
        <v>13135.5</v>
      </c>
      <c r="J18" s="63"/>
      <c r="K18" s="63">
        <v>15601</v>
      </c>
      <c r="L18" s="63">
        <v>50079.199999999997</v>
      </c>
      <c r="M18" s="63">
        <v>7227</v>
      </c>
      <c r="N18" s="63">
        <f t="shared" si="3"/>
        <v>138572.74</v>
      </c>
    </row>
    <row r="19" spans="1:14" ht="15" customHeight="1" x14ac:dyDescent="0.25">
      <c r="A19" s="7" t="s">
        <v>45</v>
      </c>
      <c r="B19" s="62">
        <f>B20+B21+B22</f>
        <v>0</v>
      </c>
      <c r="C19" s="62">
        <f t="shared" ref="C19:M19" si="5">C20+C21+C22</f>
        <v>0</v>
      </c>
      <c r="D19" s="62">
        <f t="shared" si="5"/>
        <v>0</v>
      </c>
      <c r="E19" s="62">
        <f t="shared" si="5"/>
        <v>0</v>
      </c>
      <c r="F19" s="62">
        <f t="shared" si="5"/>
        <v>0</v>
      </c>
      <c r="G19" s="62">
        <f t="shared" si="5"/>
        <v>0</v>
      </c>
      <c r="H19" s="62">
        <f t="shared" si="5"/>
        <v>0</v>
      </c>
      <c r="I19" s="62">
        <f t="shared" si="5"/>
        <v>0</v>
      </c>
      <c r="J19" s="62">
        <f t="shared" si="5"/>
        <v>0</v>
      </c>
      <c r="K19" s="62">
        <f t="shared" si="5"/>
        <v>0</v>
      </c>
      <c r="L19" s="62">
        <f t="shared" si="5"/>
        <v>0</v>
      </c>
      <c r="M19" s="62">
        <f t="shared" si="5"/>
        <v>0</v>
      </c>
      <c r="N19" s="62">
        <f t="shared" ref="N19:N22" si="6">SUM(B19:M19)</f>
        <v>0</v>
      </c>
    </row>
    <row r="20" spans="1:14" ht="15" customHeight="1" x14ac:dyDescent="0.25">
      <c r="A20" s="6" t="s">
        <v>46</v>
      </c>
      <c r="B20" s="63"/>
      <c r="C20" s="63"/>
      <c r="D20" s="63"/>
      <c r="E20" s="63"/>
      <c r="F20" s="63"/>
      <c r="G20" s="63"/>
      <c r="H20" s="63"/>
      <c r="I20" s="64"/>
      <c r="J20" s="63"/>
      <c r="K20" s="63"/>
      <c r="L20" s="63"/>
      <c r="M20" s="63"/>
      <c r="N20" s="62">
        <f t="shared" si="6"/>
        <v>0</v>
      </c>
    </row>
    <row r="21" spans="1:14" ht="15" customHeight="1" x14ac:dyDescent="0.25">
      <c r="A21" s="6" t="s">
        <v>47</v>
      </c>
      <c r="B21" s="63"/>
      <c r="C21" s="65"/>
      <c r="D21" s="63"/>
      <c r="E21" s="63"/>
      <c r="F21" s="63"/>
      <c r="G21" s="63"/>
      <c r="H21" s="63"/>
      <c r="I21" s="64"/>
      <c r="J21" s="63"/>
      <c r="K21" s="63"/>
      <c r="L21" s="63"/>
      <c r="M21" s="63"/>
      <c r="N21" s="63">
        <f t="shared" si="6"/>
        <v>0</v>
      </c>
    </row>
    <row r="22" spans="1:14" ht="15" customHeight="1" x14ac:dyDescent="0.25">
      <c r="A22" s="66" t="s">
        <v>48</v>
      </c>
      <c r="B22" s="63"/>
      <c r="C22" s="65"/>
      <c r="D22" s="63"/>
      <c r="E22" s="63"/>
      <c r="F22" s="63"/>
      <c r="G22" s="63"/>
      <c r="H22" s="63"/>
      <c r="I22" s="64"/>
      <c r="J22" s="63"/>
      <c r="K22" s="63"/>
      <c r="L22" s="63"/>
      <c r="M22" s="63"/>
      <c r="N22" s="63">
        <f t="shared" si="6"/>
        <v>0</v>
      </c>
    </row>
    <row r="23" spans="1:14" ht="27" customHeight="1" x14ac:dyDescent="0.25">
      <c r="A23" s="7" t="s">
        <v>49</v>
      </c>
      <c r="B23" s="62">
        <v>14811.38</v>
      </c>
      <c r="C23" s="67">
        <v>14811.38</v>
      </c>
      <c r="D23" s="62">
        <v>14811.38</v>
      </c>
      <c r="E23" s="62">
        <v>14811.38</v>
      </c>
      <c r="F23" s="62">
        <v>14811.38</v>
      </c>
      <c r="G23" s="62">
        <v>14811.38</v>
      </c>
      <c r="H23" s="67">
        <v>14811.38</v>
      </c>
      <c r="I23" s="67">
        <v>14811.38</v>
      </c>
      <c r="J23" s="62">
        <v>14811.38</v>
      </c>
      <c r="K23" s="62">
        <v>14811.38</v>
      </c>
      <c r="L23" s="62">
        <v>14811.38</v>
      </c>
      <c r="M23" s="67">
        <v>14811.38</v>
      </c>
      <c r="N23" s="62">
        <f t="shared" si="3"/>
        <v>177736.56000000003</v>
      </c>
    </row>
    <row r="24" spans="1:14" ht="15" customHeight="1" x14ac:dyDescent="0.25">
      <c r="A24" s="62" t="s">
        <v>24</v>
      </c>
      <c r="B24" s="62">
        <f>B4+B9+B14+B18+B23+B19</f>
        <v>68549.25</v>
      </c>
      <c r="C24" s="62">
        <f t="shared" ref="C24:N24" si="7">C4+C9+C14+C18+C23+C19</f>
        <v>47490.939999999995</v>
      </c>
      <c r="D24" s="62">
        <f t="shared" si="7"/>
        <v>56246.389999999992</v>
      </c>
      <c r="E24" s="62">
        <f t="shared" si="7"/>
        <v>48528.469999999994</v>
      </c>
      <c r="F24" s="62">
        <f t="shared" si="7"/>
        <v>53560.24</v>
      </c>
      <c r="G24" s="62">
        <f t="shared" si="7"/>
        <v>93994.98</v>
      </c>
      <c r="H24" s="62">
        <f t="shared" si="7"/>
        <v>155749.16</v>
      </c>
      <c r="I24" s="62">
        <f t="shared" si="7"/>
        <v>67515.47</v>
      </c>
      <c r="J24" s="62">
        <f t="shared" si="7"/>
        <v>56158.53</v>
      </c>
      <c r="K24" s="62">
        <f t="shared" si="7"/>
        <v>122966.42000000001</v>
      </c>
      <c r="L24" s="62">
        <f t="shared" si="7"/>
        <v>102903.17</v>
      </c>
      <c r="M24" s="62">
        <f t="shared" si="7"/>
        <v>176952.01</v>
      </c>
      <c r="N24" s="62">
        <f t="shared" si="7"/>
        <v>1050615.03</v>
      </c>
    </row>
    <row r="25" spans="1:14" ht="12.95" customHeight="1" x14ac:dyDescent="0.25">
      <c r="A25" s="81" t="s">
        <v>59</v>
      </c>
      <c r="B25" s="81"/>
      <c r="C25" s="81"/>
      <c r="D25" s="17"/>
      <c r="E25" s="17"/>
      <c r="F25" s="17"/>
      <c r="G25" s="17"/>
      <c r="H25" s="17"/>
      <c r="I25" s="17"/>
      <c r="J25" s="17"/>
      <c r="K25" s="17"/>
      <c r="L25" s="81" t="s">
        <v>28</v>
      </c>
      <c r="M25" s="81"/>
      <c r="N25" s="81"/>
    </row>
    <row r="26" spans="1:14" ht="12.95" customHeight="1" x14ac:dyDescent="0.25">
      <c r="A26" s="69"/>
      <c r="B26" s="69"/>
      <c r="C26" s="69"/>
      <c r="D26" s="17"/>
      <c r="E26" s="17"/>
      <c r="F26" s="17"/>
      <c r="G26" s="17"/>
      <c r="H26" s="17"/>
      <c r="I26" s="17"/>
      <c r="J26" s="17"/>
      <c r="K26" s="17"/>
      <c r="L26" s="69"/>
      <c r="M26" s="69"/>
      <c r="N26" s="69"/>
    </row>
    <row r="27" spans="1:14" ht="12.95" customHeight="1" x14ac:dyDescent="0.25">
      <c r="A27" s="81" t="s">
        <v>27</v>
      </c>
      <c r="B27" s="81"/>
      <c r="C27" s="81"/>
      <c r="D27" s="17"/>
      <c r="E27" s="17"/>
      <c r="F27" s="17"/>
      <c r="G27" s="17"/>
      <c r="H27" s="17"/>
      <c r="I27" s="17"/>
      <c r="J27" s="17"/>
      <c r="K27" s="17"/>
      <c r="L27" s="81" t="s">
        <v>30</v>
      </c>
      <c r="M27" s="81"/>
      <c r="N27" s="81"/>
    </row>
    <row r="28" spans="1:14" ht="12.95" customHeight="1" x14ac:dyDescent="0.25"/>
  </sheetData>
  <mergeCells count="5">
    <mergeCell ref="A1:N1"/>
    <mergeCell ref="A25:C25"/>
    <mergeCell ref="L25:N25"/>
    <mergeCell ref="A27:C27"/>
    <mergeCell ref="L27:N27"/>
  </mergeCells>
  <pageMargins left="0.70866141732283472" right="0.70866141732283472" top="0.74803149606299213" bottom="0" header="0.31496062992125984" footer="0"/>
  <pageSetup paperSize="9" scale="9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5"/>
  <sheetViews>
    <sheetView workbookViewId="0">
      <selection activeCell="B26" sqref="B26:C26"/>
    </sheetView>
  </sheetViews>
  <sheetFormatPr defaultRowHeight="15" x14ac:dyDescent="0.25"/>
  <cols>
    <col min="1" max="1" width="4.5703125" customWidth="1"/>
    <col min="2" max="2" width="55.85546875" customWidth="1"/>
    <col min="3" max="3" width="10.5703125" customWidth="1"/>
    <col min="4" max="4" width="12.7109375" customWidth="1"/>
  </cols>
  <sheetData>
    <row r="1" spans="1:4" ht="21" x14ac:dyDescent="0.35">
      <c r="A1" s="9"/>
      <c r="B1" s="82" t="s">
        <v>67</v>
      </c>
      <c r="C1" s="82"/>
      <c r="D1" s="82"/>
    </row>
    <row r="2" spans="1:4" ht="15.75" x14ac:dyDescent="0.25">
      <c r="A2" s="9"/>
      <c r="B2" s="3" t="s">
        <v>6</v>
      </c>
      <c r="C2" s="1"/>
      <c r="D2" s="1"/>
    </row>
    <row r="3" spans="1:4" ht="15.75" x14ac:dyDescent="0.25">
      <c r="A3" s="9"/>
      <c r="B3" s="77" t="s">
        <v>42</v>
      </c>
      <c r="C3" s="77"/>
      <c r="D3" s="77"/>
    </row>
    <row r="4" spans="1:4" x14ac:dyDescent="0.25">
      <c r="A4" s="10"/>
      <c r="B4" s="8" t="s">
        <v>0</v>
      </c>
      <c r="C4" s="8" t="s">
        <v>1</v>
      </c>
      <c r="D4" s="8" t="s">
        <v>26</v>
      </c>
    </row>
    <row r="5" spans="1:4" x14ac:dyDescent="0.25">
      <c r="A5" s="42"/>
      <c r="B5" s="43" t="s">
        <v>3</v>
      </c>
      <c r="C5" s="36"/>
      <c r="D5" s="36"/>
    </row>
    <row r="6" spans="1:4" x14ac:dyDescent="0.25">
      <c r="A6" s="42">
        <v>1</v>
      </c>
      <c r="B6" s="36" t="s">
        <v>87</v>
      </c>
      <c r="C6" s="36">
        <v>5976</v>
      </c>
      <c r="D6" s="43">
        <f>C6</f>
        <v>5976</v>
      </c>
    </row>
    <row r="7" spans="1:4" x14ac:dyDescent="0.25">
      <c r="A7" s="42"/>
      <c r="B7" s="43" t="s">
        <v>12</v>
      </c>
      <c r="C7" s="36"/>
      <c r="D7" s="43"/>
    </row>
    <row r="8" spans="1:4" x14ac:dyDescent="0.25">
      <c r="A8" s="42">
        <v>1</v>
      </c>
      <c r="B8" s="36" t="s">
        <v>102</v>
      </c>
      <c r="C8" s="36">
        <v>1797.54</v>
      </c>
      <c r="D8" s="43"/>
    </row>
    <row r="9" spans="1:4" ht="30" x14ac:dyDescent="0.25">
      <c r="A9" s="53">
        <v>2</v>
      </c>
      <c r="B9" s="36" t="s">
        <v>111</v>
      </c>
      <c r="C9" s="36">
        <v>493</v>
      </c>
      <c r="D9" s="43"/>
    </row>
    <row r="10" spans="1:4" x14ac:dyDescent="0.25">
      <c r="A10" s="53"/>
      <c r="B10" s="43" t="s">
        <v>103</v>
      </c>
      <c r="C10" s="43">
        <f>SUM(C8:C9)</f>
        <v>2290.54</v>
      </c>
      <c r="D10" s="43">
        <f>C10+D6</f>
        <v>8266.5400000000009</v>
      </c>
    </row>
    <row r="11" spans="1:4" x14ac:dyDescent="0.25">
      <c r="A11" s="53"/>
      <c r="B11" s="43" t="s">
        <v>13</v>
      </c>
      <c r="C11" s="36"/>
      <c r="D11" s="43"/>
    </row>
    <row r="12" spans="1:4" ht="15.75" customHeight="1" x14ac:dyDescent="0.25">
      <c r="A12" s="53">
        <v>1</v>
      </c>
      <c r="B12" s="36" t="s">
        <v>110</v>
      </c>
      <c r="C12" s="36">
        <v>41700.5</v>
      </c>
      <c r="D12" s="36"/>
    </row>
    <row r="13" spans="1:4" x14ac:dyDescent="0.25">
      <c r="A13" s="53">
        <v>2</v>
      </c>
      <c r="B13" s="36" t="s">
        <v>112</v>
      </c>
      <c r="C13" s="36">
        <v>2563</v>
      </c>
      <c r="D13" s="43"/>
    </row>
    <row r="14" spans="1:4" x14ac:dyDescent="0.25">
      <c r="A14" s="53"/>
      <c r="B14" s="43" t="s">
        <v>107</v>
      </c>
      <c r="C14" s="43">
        <f>SUM(C12:C13)</f>
        <v>44263.5</v>
      </c>
      <c r="D14" s="43">
        <f>C14+D10</f>
        <v>52530.04</v>
      </c>
    </row>
    <row r="15" spans="1:4" x14ac:dyDescent="0.25">
      <c r="A15" s="53"/>
      <c r="B15" s="43" t="s">
        <v>14</v>
      </c>
      <c r="C15" s="36"/>
      <c r="D15" s="43"/>
    </row>
    <row r="16" spans="1:4" x14ac:dyDescent="0.25">
      <c r="A16" s="53">
        <v>1</v>
      </c>
      <c r="B16" s="36" t="s">
        <v>114</v>
      </c>
      <c r="C16" s="36">
        <v>287.5</v>
      </c>
      <c r="D16" s="43"/>
    </row>
    <row r="17" spans="1:4" x14ac:dyDescent="0.25">
      <c r="A17" s="42">
        <v>2</v>
      </c>
      <c r="B17" s="36" t="s">
        <v>115</v>
      </c>
      <c r="C17" s="36">
        <v>12848</v>
      </c>
      <c r="D17" s="43"/>
    </row>
    <row r="18" spans="1:4" x14ac:dyDescent="0.25">
      <c r="A18" s="42"/>
      <c r="B18" s="43" t="s">
        <v>113</v>
      </c>
      <c r="C18" s="43">
        <f>SUM(C16:C17)</f>
        <v>13135.5</v>
      </c>
      <c r="D18" s="43">
        <f>C18+D14</f>
        <v>65665.540000000008</v>
      </c>
    </row>
    <row r="19" spans="1:4" x14ac:dyDescent="0.25">
      <c r="A19" s="42"/>
      <c r="B19" s="43" t="s">
        <v>16</v>
      </c>
      <c r="C19" s="36"/>
      <c r="D19" s="43"/>
    </row>
    <row r="20" spans="1:4" x14ac:dyDescent="0.25">
      <c r="A20" s="42">
        <v>1</v>
      </c>
      <c r="B20" s="36" t="s">
        <v>132</v>
      </c>
      <c r="C20" s="36">
        <v>15601</v>
      </c>
      <c r="D20" s="43">
        <f>C20+D18</f>
        <v>81266.540000000008</v>
      </c>
    </row>
    <row r="21" spans="1:4" x14ac:dyDescent="0.25">
      <c r="A21" s="42"/>
      <c r="B21" s="43" t="s">
        <v>17</v>
      </c>
      <c r="C21" s="43"/>
      <c r="D21" s="43"/>
    </row>
    <row r="22" spans="1:4" ht="30" x14ac:dyDescent="0.25">
      <c r="A22" s="42">
        <v>1</v>
      </c>
      <c r="B22" s="36" t="s">
        <v>139</v>
      </c>
      <c r="C22" s="36">
        <v>11098</v>
      </c>
      <c r="D22" s="43"/>
    </row>
    <row r="23" spans="1:4" x14ac:dyDescent="0.25">
      <c r="A23" s="42">
        <v>2</v>
      </c>
      <c r="B23" s="36" t="s">
        <v>140</v>
      </c>
      <c r="C23" s="36">
        <v>38981.199999999997</v>
      </c>
      <c r="D23" s="43"/>
    </row>
    <row r="24" spans="1:4" x14ac:dyDescent="0.25">
      <c r="A24" s="42"/>
      <c r="B24" s="43" t="s">
        <v>134</v>
      </c>
      <c r="C24" s="43">
        <f>SUM(C22:C23)</f>
        <v>50079.199999999997</v>
      </c>
      <c r="D24" s="43">
        <f>C24+D20</f>
        <v>131345.74</v>
      </c>
    </row>
    <row r="25" spans="1:4" x14ac:dyDescent="0.25">
      <c r="A25" s="42"/>
      <c r="B25" s="43" t="s">
        <v>18</v>
      </c>
      <c r="C25" s="36"/>
      <c r="D25" s="43"/>
    </row>
    <row r="26" spans="1:4" x14ac:dyDescent="0.25">
      <c r="A26" s="42">
        <v>1</v>
      </c>
      <c r="B26" s="36" t="s">
        <v>87</v>
      </c>
      <c r="C26" s="36">
        <v>7227</v>
      </c>
      <c r="D26" s="43">
        <f>C26+D24</f>
        <v>138572.74</v>
      </c>
    </row>
    <row r="27" spans="1:4" x14ac:dyDescent="0.25">
      <c r="A27" s="42"/>
      <c r="B27" s="36"/>
      <c r="C27" s="36"/>
      <c r="D27" s="43"/>
    </row>
    <row r="28" spans="1:4" x14ac:dyDescent="0.25">
      <c r="A28" s="42"/>
      <c r="B28" s="43"/>
      <c r="C28" s="43"/>
      <c r="D28" s="43"/>
    </row>
    <row r="29" spans="1:4" x14ac:dyDescent="0.25">
      <c r="A29" s="42"/>
      <c r="B29" s="43"/>
      <c r="C29" s="36"/>
      <c r="D29" s="36"/>
    </row>
    <row r="30" spans="1:4" x14ac:dyDescent="0.25">
      <c r="A30" s="42"/>
      <c r="B30" s="36"/>
      <c r="C30" s="36"/>
      <c r="D30" s="36"/>
    </row>
    <row r="31" spans="1:4" x14ac:dyDescent="0.25">
      <c r="A31" s="42"/>
      <c r="B31" s="36"/>
      <c r="C31" s="36"/>
      <c r="D31" s="36"/>
    </row>
    <row r="32" spans="1:4" x14ac:dyDescent="0.25">
      <c r="A32" s="42"/>
      <c r="B32" s="43"/>
      <c r="C32" s="43"/>
      <c r="D32" s="43"/>
    </row>
    <row r="33" spans="1:4" x14ac:dyDescent="0.25">
      <c r="A33" s="52"/>
      <c r="B33" s="52"/>
      <c r="C33" s="52"/>
      <c r="D33" s="52"/>
    </row>
    <row r="34" spans="1:4" x14ac:dyDescent="0.25">
      <c r="A34" s="52"/>
      <c r="B34" s="52"/>
      <c r="C34" s="52"/>
      <c r="D34" s="52"/>
    </row>
    <row r="35" spans="1:4" x14ac:dyDescent="0.25">
      <c r="A35" s="52"/>
      <c r="B35" s="52"/>
      <c r="C35" s="52"/>
      <c r="D35" s="5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2"/>
  <sheetViews>
    <sheetView topLeftCell="A12" workbookViewId="0">
      <selection activeCell="D29" sqref="D29"/>
    </sheetView>
  </sheetViews>
  <sheetFormatPr defaultRowHeight="15" x14ac:dyDescent="0.25"/>
  <cols>
    <col min="1" max="1" width="3.85546875" customWidth="1"/>
    <col min="2" max="2" width="50.28515625" customWidth="1"/>
    <col min="3" max="3" width="9.5703125" bestFit="1" customWidth="1"/>
    <col min="4" max="4" width="13.28515625" customWidth="1"/>
  </cols>
  <sheetData>
    <row r="1" spans="1:8" ht="21" x14ac:dyDescent="0.35">
      <c r="A1" s="1"/>
      <c r="B1" s="77" t="s">
        <v>75</v>
      </c>
      <c r="C1" s="77"/>
      <c r="D1" s="77"/>
      <c r="E1" s="5"/>
      <c r="F1" s="5"/>
      <c r="G1" s="5"/>
      <c r="H1" s="5"/>
    </row>
    <row r="2" spans="1:8" ht="15.75" x14ac:dyDescent="0.25">
      <c r="A2" s="1"/>
      <c r="B2" s="3" t="s">
        <v>6</v>
      </c>
      <c r="C2" s="1"/>
      <c r="D2" s="1"/>
      <c r="E2" s="1"/>
      <c r="F2" s="1"/>
      <c r="G2" s="1"/>
      <c r="H2" s="1"/>
    </row>
    <row r="3" spans="1:8" x14ac:dyDescent="0.25">
      <c r="A3" s="1"/>
      <c r="B3" s="79"/>
      <c r="C3" s="79"/>
      <c r="D3" s="79"/>
      <c r="E3" s="1"/>
      <c r="F3" s="1"/>
      <c r="G3" s="1"/>
      <c r="H3" s="1"/>
    </row>
    <row r="4" spans="1:8" x14ac:dyDescent="0.25">
      <c r="A4" s="6"/>
      <c r="B4" s="32" t="s">
        <v>0</v>
      </c>
      <c r="C4" s="6" t="s">
        <v>1</v>
      </c>
      <c r="D4" s="8" t="s">
        <v>26</v>
      </c>
      <c r="E4" s="1"/>
      <c r="F4" s="1"/>
      <c r="G4" s="1"/>
      <c r="H4" s="1"/>
    </row>
    <row r="5" spans="1:8" x14ac:dyDescent="0.25">
      <c r="A5" s="44"/>
      <c r="B5" s="47" t="s">
        <v>2</v>
      </c>
      <c r="C5" s="44"/>
      <c r="D5" s="44"/>
      <c r="E5" s="1"/>
      <c r="F5" s="1"/>
      <c r="G5" s="1"/>
      <c r="H5" s="1"/>
    </row>
    <row r="6" spans="1:8" s="17" customFormat="1" x14ac:dyDescent="0.25">
      <c r="A6" s="48">
        <v>1</v>
      </c>
      <c r="B6" s="46" t="s">
        <v>76</v>
      </c>
      <c r="C6" s="45">
        <v>11066.9</v>
      </c>
      <c r="D6" s="49"/>
    </row>
    <row r="7" spans="1:8" s="4" customFormat="1" x14ac:dyDescent="0.25">
      <c r="A7" s="46"/>
      <c r="B7" s="43" t="s">
        <v>12</v>
      </c>
      <c r="C7" s="46"/>
      <c r="D7" s="45"/>
    </row>
    <row r="8" spans="1:8" x14ac:dyDescent="0.25">
      <c r="A8" s="46">
        <v>1</v>
      </c>
      <c r="B8" s="36" t="s">
        <v>100</v>
      </c>
      <c r="C8" s="45">
        <f>17752.1+15253.1</f>
        <v>33005.199999999997</v>
      </c>
      <c r="D8" s="45"/>
    </row>
    <row r="9" spans="1:8" x14ac:dyDescent="0.25">
      <c r="A9" s="46"/>
      <c r="B9" s="45" t="s">
        <v>13</v>
      </c>
      <c r="C9" s="46"/>
      <c r="D9" s="46"/>
    </row>
    <row r="10" spans="1:8" x14ac:dyDescent="0.25">
      <c r="A10" s="46">
        <v>1</v>
      </c>
      <c r="B10" s="46" t="s">
        <v>109</v>
      </c>
      <c r="C10" s="50">
        <v>48107.199999999997</v>
      </c>
      <c r="D10" s="50"/>
    </row>
    <row r="11" spans="1:8" x14ac:dyDescent="0.25">
      <c r="A11" s="46"/>
      <c r="B11" s="43" t="s">
        <v>14</v>
      </c>
      <c r="C11" s="46"/>
      <c r="D11" s="46"/>
    </row>
    <row r="12" spans="1:8" x14ac:dyDescent="0.25">
      <c r="A12" s="46">
        <v>1</v>
      </c>
      <c r="B12" s="36" t="s">
        <v>116</v>
      </c>
      <c r="C12" s="45">
        <v>11749.5</v>
      </c>
      <c r="D12" s="50"/>
    </row>
    <row r="13" spans="1:8" x14ac:dyDescent="0.25">
      <c r="A13" s="46"/>
      <c r="B13" s="45" t="s">
        <v>16</v>
      </c>
      <c r="C13" s="45"/>
      <c r="D13" s="45"/>
    </row>
    <row r="14" spans="1:8" x14ac:dyDescent="0.25">
      <c r="A14" s="46">
        <v>1</v>
      </c>
      <c r="B14" s="46" t="s">
        <v>133</v>
      </c>
      <c r="C14" s="46">
        <f>32248+11321</f>
        <v>43569</v>
      </c>
      <c r="D14" s="50"/>
    </row>
    <row r="15" spans="1:8" x14ac:dyDescent="0.25">
      <c r="A15" s="46"/>
      <c r="B15" s="45" t="s">
        <v>18</v>
      </c>
      <c r="C15" s="46"/>
      <c r="D15" s="45"/>
    </row>
    <row r="16" spans="1:8" ht="30" x14ac:dyDescent="0.25">
      <c r="A16" s="46">
        <v>1</v>
      </c>
      <c r="B16" s="36" t="s">
        <v>149</v>
      </c>
      <c r="C16" s="46">
        <v>8308.94</v>
      </c>
      <c r="D16" s="45"/>
    </row>
    <row r="17" spans="1:4" x14ac:dyDescent="0.25">
      <c r="A17" s="46">
        <v>2</v>
      </c>
      <c r="B17" s="46" t="s">
        <v>150</v>
      </c>
      <c r="C17" s="46">
        <v>105369.33</v>
      </c>
      <c r="D17" s="46"/>
    </row>
    <row r="18" spans="1:4" x14ac:dyDescent="0.25">
      <c r="A18" s="46"/>
      <c r="B18" s="45" t="s">
        <v>145</v>
      </c>
      <c r="C18" s="45">
        <f>SUM(C16:C17)</f>
        <v>113678.27</v>
      </c>
      <c r="D18" s="76"/>
    </row>
    <row r="19" spans="1:4" x14ac:dyDescent="0.25">
      <c r="A19" s="8"/>
      <c r="B19" s="43" t="s">
        <v>12</v>
      </c>
      <c r="C19" s="36"/>
      <c r="D19" s="7"/>
    </row>
    <row r="20" spans="1:4" x14ac:dyDescent="0.25">
      <c r="A20" s="19">
        <v>1</v>
      </c>
      <c r="B20" s="36" t="s">
        <v>101</v>
      </c>
      <c r="C20" s="36">
        <v>11080</v>
      </c>
      <c r="D20" s="35"/>
    </row>
    <row r="21" spans="1:4" x14ac:dyDescent="0.25">
      <c r="A21" s="42"/>
      <c r="B21" s="43" t="s">
        <v>3</v>
      </c>
      <c r="C21" s="36"/>
      <c r="D21" s="36"/>
    </row>
    <row r="22" spans="1:4" x14ac:dyDescent="0.25">
      <c r="A22" s="42">
        <v>1</v>
      </c>
      <c r="B22" s="36" t="s">
        <v>87</v>
      </c>
      <c r="C22" s="36">
        <v>5976</v>
      </c>
      <c r="D22" s="43"/>
    </row>
    <row r="23" spans="1:4" x14ac:dyDescent="0.25">
      <c r="A23" s="42"/>
      <c r="B23" s="43" t="s">
        <v>12</v>
      </c>
      <c r="C23" s="36"/>
      <c r="D23" s="43"/>
    </row>
    <row r="24" spans="1:4" x14ac:dyDescent="0.25">
      <c r="A24" s="42">
        <v>1</v>
      </c>
      <c r="B24" s="36" t="s">
        <v>102</v>
      </c>
      <c r="C24" s="36">
        <v>1797.54</v>
      </c>
      <c r="D24" s="43"/>
    </row>
    <row r="25" spans="1:4" ht="30" x14ac:dyDescent="0.25">
      <c r="A25" s="53">
        <v>2</v>
      </c>
      <c r="B25" s="36" t="s">
        <v>111</v>
      </c>
      <c r="C25" s="36">
        <v>493</v>
      </c>
      <c r="D25" s="43"/>
    </row>
    <row r="26" spans="1:4" x14ac:dyDescent="0.25">
      <c r="A26" s="53"/>
      <c r="B26" s="43" t="s">
        <v>103</v>
      </c>
      <c r="C26" s="43">
        <f>SUM(C24:C25)</f>
        <v>2290.54</v>
      </c>
      <c r="D26" s="43"/>
    </row>
    <row r="27" spans="1:4" x14ac:dyDescent="0.25">
      <c r="A27" s="53"/>
      <c r="B27" s="43" t="s">
        <v>13</v>
      </c>
      <c r="C27" s="36"/>
      <c r="D27" s="43"/>
    </row>
    <row r="28" spans="1:4" ht="30" x14ac:dyDescent="0.25">
      <c r="A28" s="53">
        <v>1</v>
      </c>
      <c r="B28" s="36" t="s">
        <v>110</v>
      </c>
      <c r="C28" s="36">
        <v>41700.5</v>
      </c>
      <c r="D28" s="36"/>
    </row>
    <row r="29" spans="1:4" x14ac:dyDescent="0.25">
      <c r="A29" s="53">
        <v>2</v>
      </c>
      <c r="B29" s="36" t="s">
        <v>112</v>
      </c>
      <c r="C29" s="36">
        <v>2563</v>
      </c>
      <c r="D29" s="43"/>
    </row>
    <row r="30" spans="1:4" x14ac:dyDescent="0.25">
      <c r="A30" s="53"/>
      <c r="B30" s="43" t="s">
        <v>107</v>
      </c>
      <c r="C30" s="43">
        <f>SUM(C28:C29)</f>
        <v>44263.5</v>
      </c>
      <c r="D30" s="43"/>
    </row>
    <row r="31" spans="1:4" x14ac:dyDescent="0.25">
      <c r="A31" s="53"/>
      <c r="B31" s="43" t="s">
        <v>14</v>
      </c>
      <c r="C31" s="36"/>
      <c r="D31" s="43"/>
    </row>
    <row r="32" spans="1:4" ht="30" x14ac:dyDescent="0.25">
      <c r="A32" s="53">
        <v>1</v>
      </c>
      <c r="B32" s="36" t="s">
        <v>114</v>
      </c>
      <c r="C32" s="36">
        <v>287.5</v>
      </c>
      <c r="D32" s="43"/>
    </row>
    <row r="33" spans="1:4" x14ac:dyDescent="0.25">
      <c r="A33" s="42">
        <v>2</v>
      </c>
      <c r="B33" s="36" t="s">
        <v>115</v>
      </c>
      <c r="C33" s="36">
        <v>12848</v>
      </c>
      <c r="D33" s="43"/>
    </row>
    <row r="34" spans="1:4" x14ac:dyDescent="0.25">
      <c r="A34" s="42"/>
      <c r="B34" s="43" t="s">
        <v>113</v>
      </c>
      <c r="C34" s="43">
        <f>SUM(C32:C33)</f>
        <v>13135.5</v>
      </c>
      <c r="D34" s="43"/>
    </row>
    <row r="35" spans="1:4" x14ac:dyDescent="0.25">
      <c r="A35" s="42"/>
      <c r="B35" s="43" t="s">
        <v>16</v>
      </c>
      <c r="C35" s="36"/>
      <c r="D35" s="43"/>
    </row>
    <row r="36" spans="1:4" x14ac:dyDescent="0.25">
      <c r="A36" s="42">
        <v>1</v>
      </c>
      <c r="B36" s="36" t="s">
        <v>132</v>
      </c>
      <c r="C36" s="36">
        <v>15601</v>
      </c>
      <c r="D36" s="43"/>
    </row>
    <row r="37" spans="1:4" x14ac:dyDescent="0.25">
      <c r="A37" s="42"/>
      <c r="B37" s="43" t="s">
        <v>17</v>
      </c>
      <c r="C37" s="43"/>
      <c r="D37" s="43"/>
    </row>
    <row r="38" spans="1:4" ht="45" x14ac:dyDescent="0.25">
      <c r="A38" s="42">
        <v>1</v>
      </c>
      <c r="B38" s="36" t="s">
        <v>139</v>
      </c>
      <c r="C38" s="36">
        <v>11098</v>
      </c>
      <c r="D38" s="43"/>
    </row>
    <row r="39" spans="1:4" x14ac:dyDescent="0.25">
      <c r="A39" s="42">
        <v>2</v>
      </c>
      <c r="B39" s="36" t="s">
        <v>140</v>
      </c>
      <c r="C39" s="36">
        <v>38981.199999999997</v>
      </c>
      <c r="D39" s="43"/>
    </row>
    <row r="40" spans="1:4" x14ac:dyDescent="0.25">
      <c r="A40" s="42"/>
      <c r="B40" s="43" t="s">
        <v>134</v>
      </c>
      <c r="C40" s="43">
        <f>SUM(C38:C39)</f>
        <v>50079.199999999997</v>
      </c>
      <c r="D40" s="43"/>
    </row>
    <row r="41" spans="1:4" x14ac:dyDescent="0.25">
      <c r="A41" s="42"/>
      <c r="B41" s="43" t="s">
        <v>18</v>
      </c>
      <c r="C41" s="36"/>
      <c r="D41" s="43"/>
    </row>
    <row r="42" spans="1:4" x14ac:dyDescent="0.25">
      <c r="A42" s="42">
        <v>1</v>
      </c>
      <c r="B42" s="36" t="s">
        <v>87</v>
      </c>
      <c r="C42" s="36">
        <v>7227</v>
      </c>
      <c r="D42" s="43"/>
    </row>
  </sheetData>
  <mergeCells count="2">
    <mergeCell ref="B1:D1"/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ТО конструкт.эл.</vt:lpstr>
      <vt:lpstr>ТО эл.оборуд.</vt:lpstr>
      <vt:lpstr>ТО ин.оборуд.</vt:lpstr>
      <vt:lpstr>ТР конструкт.эл</vt:lpstr>
      <vt:lpstr>ТР инж.об.</vt:lpstr>
      <vt:lpstr>ТР эл.оборуд.</vt:lpstr>
      <vt:lpstr>Лиц.счет. Св. расчет</vt:lpstr>
      <vt:lpstr>допол.раб.</vt:lpstr>
      <vt:lpstr>Текущий ремонт</vt:lpstr>
      <vt:lpstr>заявл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2024-02-28T08:18:14Z</cp:lastPrinted>
  <dcterms:created xsi:type="dcterms:W3CDTF">2011-07-25T05:21:17Z</dcterms:created>
  <dcterms:modified xsi:type="dcterms:W3CDTF">2024-02-28T08:18:20Z</dcterms:modified>
</cp:coreProperties>
</file>