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Металлургов1,2,3,4,5\"/>
    </mc:Choice>
  </mc:AlternateContent>
  <xr:revisionPtr revIDLastSave="0" documentId="13_ncr:1_{88359722-4398-46B3-A36D-A0CBAA8C9CBA}" xr6:coauthVersionLast="47" xr6:coauthVersionMax="47" xr10:uidLastSave="{00000000-0000-0000-0000-000000000000}"/>
  <bookViews>
    <workbookView xWindow="-120" yWindow="-120" windowWidth="25440" windowHeight="15390" tabRatio="745" activeTab="7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Текущий ремонт" sheetId="10" r:id="rId8"/>
    <sheet name="заявления" sheetId="8" r:id="rId9"/>
    <sheet name="Доп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0" l="1"/>
  <c r="C16" i="10"/>
  <c r="C14" i="10"/>
  <c r="C10" i="10"/>
  <c r="M17" i="5"/>
  <c r="D8" i="7"/>
  <c r="C8" i="7"/>
  <c r="D10" i="4"/>
  <c r="C10" i="4"/>
  <c r="D24" i="6"/>
  <c r="D82" i="1"/>
  <c r="C82" i="1"/>
  <c r="D14" i="3"/>
  <c r="C75" i="1"/>
  <c r="D22" i="6"/>
  <c r="C22" i="6"/>
  <c r="C69" i="1"/>
  <c r="D12" i="3"/>
  <c r="C63" i="1"/>
  <c r="D6" i="4"/>
  <c r="D10" i="3"/>
  <c r="C10" i="3"/>
  <c r="D10" i="9"/>
  <c r="D16" i="6"/>
  <c r="C16" i="6"/>
  <c r="C14" i="6"/>
  <c r="C55" i="1"/>
  <c r="D8" i="9"/>
  <c r="C51" i="1"/>
  <c r="D6" i="9"/>
  <c r="D6" i="3"/>
  <c r="C6" i="3"/>
  <c r="C42" i="1"/>
  <c r="C35" i="1"/>
  <c r="C29" i="1"/>
  <c r="D8" i="5" l="1"/>
  <c r="C12" i="6"/>
  <c r="C23" i="1"/>
  <c r="C8" i="6"/>
  <c r="D6" i="2"/>
  <c r="D8" i="2" s="1"/>
  <c r="C15" i="1"/>
  <c r="C16" i="1" s="1"/>
  <c r="C11" i="1"/>
  <c r="D6" i="6" l="1"/>
  <c r="D8" i="6" s="1"/>
  <c r="D12" i="6" s="1"/>
  <c r="D11" i="1"/>
  <c r="D16" i="1" s="1"/>
  <c r="D23" i="1" s="1"/>
  <c r="D29" i="1" s="1"/>
  <c r="D35" i="1" s="1"/>
  <c r="D42" i="1" s="1"/>
  <c r="D51" i="1" s="1"/>
  <c r="D55" i="1" s="1"/>
  <c r="D63" i="1" s="1"/>
  <c r="D69" i="1" s="1"/>
  <c r="D75" i="1" s="1"/>
  <c r="N13" i="5" l="1"/>
  <c r="N6" i="5"/>
  <c r="E4" i="5" l="1"/>
  <c r="M4" i="5" l="1"/>
  <c r="L4" i="5"/>
  <c r="K4" i="5"/>
  <c r="J4" i="5"/>
  <c r="I4" i="5"/>
  <c r="H4" i="5"/>
  <c r="G4" i="5"/>
  <c r="F4" i="5"/>
  <c r="D4" i="5"/>
  <c r="C4" i="5"/>
  <c r="B4" i="5"/>
  <c r="H14" i="5"/>
  <c r="B1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N8" i="5"/>
  <c r="N12" i="5"/>
  <c r="M14" i="5"/>
  <c r="L14" i="5"/>
  <c r="K14" i="5"/>
  <c r="J14" i="5"/>
  <c r="I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N9" i="5" l="1"/>
  <c r="J24" i="5"/>
  <c r="H24" i="5"/>
  <c r="I24" i="5"/>
  <c r="M24" i="5"/>
  <c r="L24" i="5"/>
  <c r="B24" i="5"/>
  <c r="G24" i="5"/>
  <c r="K24" i="5"/>
  <c r="F24" i="5"/>
  <c r="E24" i="5"/>
  <c r="D24" i="5"/>
  <c r="C24" i="5"/>
  <c r="N19" i="5"/>
  <c r="N23" i="5"/>
  <c r="N5" i="5"/>
  <c r="N4" i="5" l="1"/>
  <c r="N11" i="5"/>
  <c r="N10" i="5"/>
  <c r="N15" i="5" l="1"/>
  <c r="N16" i="5"/>
  <c r="N14" i="5"/>
  <c r="N24" i="5" l="1"/>
</calcChain>
</file>

<file path=xl/sharedStrings.xml><?xml version="1.0" encoding="utf-8"?>
<sst xmlns="http://schemas.openxmlformats.org/spreadsheetml/2006/main" count="247" uniqueCount="124">
  <si>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</si>
  <si>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</si>
  <si>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</si>
  <si>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</si>
  <si>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</si>
  <si>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</si>
  <si>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</si>
  <si>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</si>
  <si>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</si>
  <si>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</si>
  <si>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</si>
  <si>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</si>
  <si>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</si>
  <si>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</si>
  <si>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</si>
  <si>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</si>
  <si>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</si>
  <si>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</si>
  <si>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</si>
  <si>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</si>
  <si>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</si>
  <si>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</si>
  <si>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</si>
  <si>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</si>
  <si>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</si>
  <si>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</si>
  <si>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</si>
  <si>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</si>
  <si>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</si>
  <si>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</si>
  <si>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</si>
  <si>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</si>
  <si>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</si>
  <si>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Металлургов,5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</si>
  <si>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</si>
  <si>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</si>
  <si>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</si>
  <si>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</si>
  <si>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</si>
  <si>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</si>
  <si>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</si>
  <si>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</si>
  <si>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</si>
  <si>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</si>
  <si>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</si>
  <si>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</si>
  <si>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</si>
  <si>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</si>
  <si>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</si>
  <si>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5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</si>
  <si>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</si>
  <si>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</si>
  <si>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</si>
  <si>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</si>
  <si>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</si>
  <si>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</si>
  <si>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</si>
  <si>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</si>
  <si>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</si>
  <si>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</si>
  <si>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</si>
  <si>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</si>
  <si>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</si>
  <si>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Обход подвалов на предмет утечек</t>
  </si>
  <si>
    <t>Лицевой счет. Сводный расчет  2023 г</t>
  </si>
  <si>
    <t>Лицевой счёт  2023г</t>
  </si>
  <si>
    <t>Устранение течи на стояке ГВс Квартира №36</t>
  </si>
  <si>
    <t>Отогрев канализационных труб на крыше Подъезд №1-4</t>
  </si>
  <si>
    <t>Ремонт светильников. Замена лампочек и схем. Подъезд №2</t>
  </si>
  <si>
    <t>Лицевой счёт 2023г</t>
  </si>
  <si>
    <t>Итого за февраль</t>
  </si>
  <si>
    <t xml:space="preserve">Уборка снега с крыши </t>
  </si>
  <si>
    <t>Ремонт светильников. Замена лампочек и схем. Подъезд №1,2,3</t>
  </si>
  <si>
    <t xml:space="preserve">Март </t>
  </si>
  <si>
    <t>Устранение течи на конвекторе отопления Квартира №36</t>
  </si>
  <si>
    <t>Отключение подъездного отопления</t>
  </si>
  <si>
    <t>Устранение течи на стояке отопления  Подъезд №3</t>
  </si>
  <si>
    <t>Итого за март</t>
  </si>
  <si>
    <t>Установка сливов на подъездные козырьки</t>
  </si>
  <si>
    <t>Работы ППР</t>
  </si>
  <si>
    <t>Замена лампочки в тамбуре Подъезд №2</t>
  </si>
  <si>
    <t>Отключение насосов на отоплении в подвале</t>
  </si>
  <si>
    <t>Итого за апрель</t>
  </si>
  <si>
    <t>Отключение отопления</t>
  </si>
  <si>
    <t>Устранение течи на стояке канализации в подвале Подъезд №3</t>
  </si>
  <si>
    <t xml:space="preserve">Итого за май </t>
  </si>
  <si>
    <t>Демонтаж ПРЭМ на теплоузле на поверку</t>
  </si>
  <si>
    <t>Установка труб вместо ПРЭМ</t>
  </si>
  <si>
    <t>Итого за июнь</t>
  </si>
  <si>
    <t>Реставрация балконной плиты Квартира №18,15,19</t>
  </si>
  <si>
    <t>Привоз песка на придомовую территорию</t>
  </si>
  <si>
    <t>Промывка и опрессовка системы теплоснабжения</t>
  </si>
  <si>
    <t>Установка ПРЭМ после поверки</t>
  </si>
  <si>
    <t>Замена сгона на отопитальном приборе Квартира №30</t>
  </si>
  <si>
    <t>Поверка ПРЭМ</t>
  </si>
  <si>
    <t>Итого за июль</t>
  </si>
  <si>
    <t>Скос травы на придомовой территории</t>
  </si>
  <si>
    <t>Итого за август</t>
  </si>
  <si>
    <t>Ремонт светильников замена лампочек и схем Подъезд №3,4,2</t>
  </si>
  <si>
    <t>Замена лампочек в подъездах №3,4</t>
  </si>
  <si>
    <t>Демонтаж старой качели на детской площадке. Установка досок на качеле</t>
  </si>
  <si>
    <t>Ремонт сливных воронок на крыше  Квартира №40</t>
  </si>
  <si>
    <t xml:space="preserve">Работы по утеплению фасада </t>
  </si>
  <si>
    <t>Замена отопительных приборов Квартира №30</t>
  </si>
  <si>
    <t>Запуск отопления</t>
  </si>
  <si>
    <t>Устранение течи на стояке ГВС Квартира №20</t>
  </si>
  <si>
    <t>Итого за сентябрь</t>
  </si>
  <si>
    <t>Ремонт сливных воронок и плит перекрытия мягкой кровли Квартира №29,30</t>
  </si>
  <si>
    <t>Запуск подъездного отопления</t>
  </si>
  <si>
    <t>Итого за октябрь</t>
  </si>
  <si>
    <t>Замена лампочки и предохранителя Подъезд №3</t>
  </si>
  <si>
    <t>Выявление неисправности отсутсвие освщения в подъездах №1,2,3,4</t>
  </si>
  <si>
    <t>Устранение несправностей подъездного освещения Подъезд №1</t>
  </si>
  <si>
    <t>Замена отопительного прибора Квартира №21</t>
  </si>
  <si>
    <t>Итого за ноябрь</t>
  </si>
  <si>
    <t>Ремонт технологических швов плит перекрытия Квартира №29</t>
  </si>
  <si>
    <t>Чистка фильтров, развоздушка стояков Квартира №21,22,23,24</t>
  </si>
  <si>
    <t>Прочистка и замена фильтра на стояке отопления в подвале</t>
  </si>
  <si>
    <t>Снятие водосточных сливов</t>
  </si>
  <si>
    <t>Итого за декабрь</t>
  </si>
  <si>
    <t>Переподключение отопительного прибора квартира №22</t>
  </si>
  <si>
    <t>Замена участка трубы стояка отопления Квартира №11</t>
  </si>
  <si>
    <t>Демонтаж, монтаж светодиодного светильника (фасадное освещение)</t>
  </si>
  <si>
    <t>Автовышка 2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</si>
</sst>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2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2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opLeftCell="A64" workbookViewId="0">
      <selection activeCell="D82" sqref="D8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8" t="s">
        <v>65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4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 x14ac:dyDescent="0.25">
      <c r="A6" s="34">
        <v>1</v>
      </c>
      <c r="B6" s="34" t="s">
        <v>57</v>
      </c>
      <c r="C6" s="34">
        <v>1223.92</v>
      </c>
      <c r="D6" s="35"/>
      <c r="E6" s="4"/>
      <c r="F6" s="4"/>
    </row>
    <row r="7" spans="1:8" s="5" customFormat="1" ht="60" x14ac:dyDescent="0.25">
      <c r="A7" s="34">
        <v>2</v>
      </c>
      <c r="B7" s="34" t="s">
        <v>61</v>
      </c>
      <c r="C7" s="34">
        <v>935</v>
      </c>
      <c r="D7" s="35"/>
      <c r="E7" s="4"/>
      <c r="F7" s="4"/>
    </row>
    <row r="8" spans="1:8" s="5" customFormat="1" x14ac:dyDescent="0.25">
      <c r="A8" s="34">
        <v>3</v>
      </c>
      <c r="B8" s="34" t="s">
        <v>63</v>
      </c>
      <c r="C8" s="34">
        <v>790</v>
      </c>
      <c r="D8" s="35"/>
      <c r="E8" s="4"/>
      <c r="F8" s="4"/>
    </row>
    <row r="9" spans="1:8" s="5" customFormat="1" x14ac:dyDescent="0.25">
      <c r="A9" s="34">
        <v>4</v>
      </c>
      <c r="B9" s="34" t="s">
        <v>66</v>
      </c>
      <c r="C9" s="34">
        <v>1950</v>
      </c>
      <c r="D9" s="35"/>
      <c r="E9" s="4"/>
      <c r="F9" s="4"/>
    </row>
    <row r="10" spans="1:8" s="5" customFormat="1" ht="30" x14ac:dyDescent="0.25">
      <c r="A10" s="34">
        <v>5</v>
      </c>
      <c r="B10" s="34" t="s">
        <v>67</v>
      </c>
      <c r="C10" s="34">
        <v>1684</v>
      </c>
      <c r="D10" s="35"/>
      <c r="E10" s="4"/>
      <c r="F10" s="4"/>
    </row>
    <row r="11" spans="1:8" x14ac:dyDescent="0.25">
      <c r="A11" s="34"/>
      <c r="B11" s="35" t="s">
        <v>62</v>
      </c>
      <c r="C11" s="35">
        <f>SUM(C6:C10)</f>
        <v>6582.92</v>
      </c>
      <c r="D11" s="35">
        <f>C11</f>
        <v>6582.92</v>
      </c>
      <c r="E11" s="1"/>
      <c r="F11" s="1"/>
    </row>
    <row r="12" spans="1:8" x14ac:dyDescent="0.25">
      <c r="A12" s="7"/>
      <c r="B12" s="3" t="s">
        <v>7</v>
      </c>
      <c r="C12" s="7"/>
      <c r="D12" s="7"/>
      <c r="E12" s="1"/>
      <c r="F12" s="1"/>
    </row>
    <row r="13" spans="1:8" ht="30" x14ac:dyDescent="0.25">
      <c r="A13" s="34">
        <v>1</v>
      </c>
      <c r="B13" s="34" t="s">
        <v>57</v>
      </c>
      <c r="C13" s="34">
        <v>1223.92</v>
      </c>
      <c r="D13" s="35"/>
      <c r="E13" s="1"/>
      <c r="F13" s="1"/>
    </row>
    <row r="14" spans="1:8" s="5" customFormat="1" ht="60" x14ac:dyDescent="0.25">
      <c r="A14" s="34">
        <v>2</v>
      </c>
      <c r="B14" s="34" t="s">
        <v>61</v>
      </c>
      <c r="C14" s="34">
        <v>935</v>
      </c>
      <c r="D14" s="35"/>
      <c r="E14" s="1"/>
      <c r="F14" s="4"/>
    </row>
    <row r="15" spans="1:8" s="5" customFormat="1" x14ac:dyDescent="0.25">
      <c r="A15" s="34">
        <v>3</v>
      </c>
      <c r="B15" s="34" t="s">
        <v>63</v>
      </c>
      <c r="C15" s="34">
        <f>790+395</f>
        <v>1185</v>
      </c>
      <c r="D15" s="35"/>
      <c r="E15" s="4"/>
      <c r="F15" s="4"/>
    </row>
    <row r="16" spans="1:8" x14ac:dyDescent="0.25">
      <c r="A16" s="34"/>
      <c r="B16" s="35" t="s">
        <v>70</v>
      </c>
      <c r="C16" s="35">
        <f>SUM(C13:C15)</f>
        <v>3343.92</v>
      </c>
      <c r="D16" s="35">
        <f>C16+D11</f>
        <v>9926.84</v>
      </c>
      <c r="E16" s="1"/>
      <c r="F16" s="1"/>
    </row>
    <row r="17" spans="1:6" x14ac:dyDescent="0.25">
      <c r="A17" s="7"/>
      <c r="B17" s="3" t="s">
        <v>73</v>
      </c>
      <c r="C17" s="7"/>
      <c r="D17" s="7"/>
      <c r="E17" s="1"/>
      <c r="F17" s="1"/>
    </row>
    <row r="18" spans="1:6" ht="30" x14ac:dyDescent="0.25">
      <c r="A18" s="34">
        <v>1</v>
      </c>
      <c r="B18" s="34" t="s">
        <v>57</v>
      </c>
      <c r="C18" s="34">
        <v>1223.92</v>
      </c>
      <c r="D18" s="35"/>
      <c r="E18" s="1"/>
      <c r="F18" s="1"/>
    </row>
    <row r="19" spans="1:6" ht="60" x14ac:dyDescent="0.25">
      <c r="A19" s="34">
        <v>2</v>
      </c>
      <c r="B19" s="34" t="s">
        <v>61</v>
      </c>
      <c r="C19" s="34">
        <v>935</v>
      </c>
      <c r="D19" s="35"/>
      <c r="E19" s="1"/>
      <c r="F19" s="1"/>
    </row>
    <row r="20" spans="1:6" ht="30" x14ac:dyDescent="0.25">
      <c r="A20" s="34">
        <v>3</v>
      </c>
      <c r="B20" s="34" t="s">
        <v>74</v>
      </c>
      <c r="C20" s="34">
        <v>1580</v>
      </c>
      <c r="D20" s="35"/>
      <c r="E20" s="1"/>
      <c r="F20" s="1"/>
    </row>
    <row r="21" spans="1:6" x14ac:dyDescent="0.25">
      <c r="A21" s="34">
        <v>4</v>
      </c>
      <c r="B21" s="34" t="s">
        <v>75</v>
      </c>
      <c r="C21" s="34">
        <v>790</v>
      </c>
      <c r="D21" s="35"/>
      <c r="E21" s="1"/>
      <c r="F21" s="1"/>
    </row>
    <row r="22" spans="1:6" ht="30" x14ac:dyDescent="0.25">
      <c r="A22" s="34">
        <v>5</v>
      </c>
      <c r="B22" s="34" t="s">
        <v>76</v>
      </c>
      <c r="C22" s="34">
        <v>1185</v>
      </c>
      <c r="D22" s="35"/>
      <c r="E22" s="1"/>
      <c r="F22" s="1"/>
    </row>
    <row r="23" spans="1:6" x14ac:dyDescent="0.25">
      <c r="A23" s="34"/>
      <c r="B23" s="35" t="s">
        <v>77</v>
      </c>
      <c r="C23" s="35">
        <f>SUM(C18:C22)</f>
        <v>5713.92</v>
      </c>
      <c r="D23" s="35">
        <f>C23+D16</f>
        <v>15640.76</v>
      </c>
      <c r="E23" s="1"/>
      <c r="F23" s="1"/>
    </row>
    <row r="24" spans="1:6" x14ac:dyDescent="0.25">
      <c r="A24" s="7"/>
      <c r="B24" s="3" t="s">
        <v>9</v>
      </c>
      <c r="C24" s="7"/>
      <c r="D24" s="7"/>
      <c r="E24" s="1"/>
      <c r="F24" s="1"/>
    </row>
    <row r="25" spans="1:6" ht="30" x14ac:dyDescent="0.25">
      <c r="A25" s="34">
        <v>1</v>
      </c>
      <c r="B25" s="34" t="s">
        <v>57</v>
      </c>
      <c r="C25" s="34">
        <v>1223.92</v>
      </c>
      <c r="D25" s="35"/>
      <c r="E25" s="1"/>
      <c r="F25" s="1"/>
    </row>
    <row r="26" spans="1:6" ht="60" x14ac:dyDescent="0.25">
      <c r="A26" s="34">
        <v>2</v>
      </c>
      <c r="B26" s="34" t="s">
        <v>61</v>
      </c>
      <c r="C26" s="34">
        <v>935</v>
      </c>
      <c r="D26" s="35"/>
      <c r="E26" s="1"/>
      <c r="F26" s="1"/>
    </row>
    <row r="27" spans="1:6" x14ac:dyDescent="0.25">
      <c r="A27" s="34">
        <v>3</v>
      </c>
      <c r="B27" s="34" t="s">
        <v>63</v>
      </c>
      <c r="C27" s="34">
        <v>790</v>
      </c>
      <c r="D27" s="35"/>
      <c r="E27" s="1"/>
      <c r="F27" s="1"/>
    </row>
    <row r="28" spans="1:6" x14ac:dyDescent="0.25">
      <c r="A28" s="34">
        <v>4</v>
      </c>
      <c r="B28" s="34" t="s">
        <v>81</v>
      </c>
      <c r="C28" s="34">
        <v>395</v>
      </c>
      <c r="D28" s="35"/>
      <c r="E28" s="1"/>
      <c r="F28" s="1"/>
    </row>
    <row r="29" spans="1:6" x14ac:dyDescent="0.25">
      <c r="A29" s="34"/>
      <c r="B29" s="35" t="s">
        <v>82</v>
      </c>
      <c r="C29" s="35">
        <f>SUM(C25:C28)</f>
        <v>3343.92</v>
      </c>
      <c r="D29" s="35">
        <f>C29+D23</f>
        <v>18984.68</v>
      </c>
      <c r="E29" s="1"/>
      <c r="F29" s="1"/>
    </row>
    <row r="30" spans="1:6" x14ac:dyDescent="0.25">
      <c r="A30" s="7"/>
      <c r="B30" s="3" t="s">
        <v>10</v>
      </c>
      <c r="C30" s="7"/>
      <c r="D30" s="7"/>
      <c r="E30" s="1"/>
      <c r="F30" s="1"/>
    </row>
    <row r="31" spans="1:6" ht="30" x14ac:dyDescent="0.25">
      <c r="A31" s="34">
        <v>1</v>
      </c>
      <c r="B31" s="34" t="s">
        <v>57</v>
      </c>
      <c r="C31" s="34">
        <v>1223.92</v>
      </c>
      <c r="D31" s="35"/>
      <c r="E31" s="1"/>
      <c r="F31" s="1"/>
    </row>
    <row r="32" spans="1:6" ht="60" x14ac:dyDescent="0.25">
      <c r="A32" s="34">
        <v>2</v>
      </c>
      <c r="B32" s="34" t="s">
        <v>61</v>
      </c>
      <c r="C32" s="34">
        <v>935</v>
      </c>
      <c r="D32" s="35"/>
      <c r="E32" s="1"/>
      <c r="F32" s="1"/>
    </row>
    <row r="33" spans="1:6" x14ac:dyDescent="0.25">
      <c r="A33" s="34">
        <v>3</v>
      </c>
      <c r="B33" s="34" t="s">
        <v>83</v>
      </c>
      <c r="C33" s="34">
        <v>790</v>
      </c>
      <c r="D33" s="35"/>
      <c r="E33" s="1"/>
      <c r="F33" s="1"/>
    </row>
    <row r="34" spans="1:6" ht="30" x14ac:dyDescent="0.25">
      <c r="A34" s="34">
        <v>4</v>
      </c>
      <c r="B34" s="34" t="s">
        <v>84</v>
      </c>
      <c r="C34" s="34">
        <v>2345</v>
      </c>
      <c r="D34" s="35"/>
      <c r="E34" s="1"/>
      <c r="F34" s="1"/>
    </row>
    <row r="35" spans="1:6" x14ac:dyDescent="0.25">
      <c r="A35" s="34"/>
      <c r="B35" s="35" t="s">
        <v>85</v>
      </c>
      <c r="C35" s="35">
        <f>SUM(C31:C34)</f>
        <v>5293.92</v>
      </c>
      <c r="D35" s="35">
        <f>C35+D29</f>
        <v>24278.6</v>
      </c>
      <c r="E35" s="1"/>
      <c r="F35" s="1"/>
    </row>
    <row r="36" spans="1:6" x14ac:dyDescent="0.25">
      <c r="A36" s="7"/>
      <c r="B36" s="3" t="s">
        <v>11</v>
      </c>
      <c r="C36" s="7"/>
      <c r="D36" s="7"/>
      <c r="E36" s="1"/>
      <c r="F36" s="1"/>
    </row>
    <row r="37" spans="1:6" ht="30" x14ac:dyDescent="0.25">
      <c r="A37" s="34">
        <v>1</v>
      </c>
      <c r="B37" s="34" t="s">
        <v>57</v>
      </c>
      <c r="C37" s="34">
        <v>1223.92</v>
      </c>
      <c r="D37" s="35"/>
      <c r="E37" s="1"/>
      <c r="F37" s="1"/>
    </row>
    <row r="38" spans="1:6" ht="60" x14ac:dyDescent="0.25">
      <c r="A38" s="34">
        <v>2</v>
      </c>
      <c r="B38" s="34" t="s">
        <v>61</v>
      </c>
      <c r="C38" s="34">
        <v>935</v>
      </c>
      <c r="D38" s="35"/>
      <c r="E38" s="1"/>
      <c r="F38" s="1"/>
    </row>
    <row r="39" spans="1:6" x14ac:dyDescent="0.25">
      <c r="A39" s="34">
        <v>3</v>
      </c>
      <c r="B39" s="34" t="s">
        <v>63</v>
      </c>
      <c r="C39" s="34">
        <v>525.35</v>
      </c>
      <c r="D39" s="35"/>
      <c r="E39" s="1"/>
      <c r="F39" s="1"/>
    </row>
    <row r="40" spans="1:6" x14ac:dyDescent="0.25">
      <c r="A40" s="34">
        <v>4</v>
      </c>
      <c r="B40" s="34" t="s">
        <v>86</v>
      </c>
      <c r="C40" s="34">
        <v>2370</v>
      </c>
      <c r="D40" s="35"/>
      <c r="E40" s="1"/>
      <c r="F40" s="1"/>
    </row>
    <row r="41" spans="1:6" x14ac:dyDescent="0.25">
      <c r="A41" s="34">
        <v>5</v>
      </c>
      <c r="B41" s="34" t="s">
        <v>87</v>
      </c>
      <c r="C41" s="34">
        <v>3806.3</v>
      </c>
      <c r="D41" s="35"/>
      <c r="E41" s="1"/>
      <c r="F41" s="1"/>
    </row>
    <row r="42" spans="1:6" x14ac:dyDescent="0.25">
      <c r="A42" s="34"/>
      <c r="B42" s="35" t="s">
        <v>88</v>
      </c>
      <c r="C42" s="35">
        <f>SUM(C37:C41)</f>
        <v>8860.57</v>
      </c>
      <c r="D42" s="35">
        <f>C42+D35</f>
        <v>33139.17</v>
      </c>
      <c r="E42" s="1"/>
      <c r="F42" s="1"/>
    </row>
    <row r="43" spans="1:6" x14ac:dyDescent="0.25">
      <c r="A43" s="7"/>
      <c r="B43" s="3" t="s">
        <v>12</v>
      </c>
      <c r="C43" s="7"/>
      <c r="D43" s="7"/>
      <c r="E43" s="1"/>
      <c r="F43" s="1"/>
    </row>
    <row r="44" spans="1:6" ht="30" x14ac:dyDescent="0.25">
      <c r="A44" s="34">
        <v>1</v>
      </c>
      <c r="B44" s="34" t="s">
        <v>57</v>
      </c>
      <c r="C44" s="34">
        <v>1223.92</v>
      </c>
      <c r="D44" s="35"/>
      <c r="E44" s="1"/>
      <c r="F44" s="1"/>
    </row>
    <row r="45" spans="1:6" ht="60" x14ac:dyDescent="0.25">
      <c r="A45" s="34">
        <v>2</v>
      </c>
      <c r="B45" s="34" t="s">
        <v>61</v>
      </c>
      <c r="C45" s="34">
        <v>935</v>
      </c>
      <c r="D45" s="35"/>
      <c r="E45" s="1"/>
      <c r="F45" s="1"/>
    </row>
    <row r="46" spans="1:6" x14ac:dyDescent="0.25">
      <c r="A46" s="34">
        <v>3</v>
      </c>
      <c r="B46" s="34" t="s">
        <v>91</v>
      </c>
      <c r="C46" s="34">
        <v>3851.25</v>
      </c>
      <c r="D46" s="35"/>
      <c r="E46" s="1"/>
      <c r="F46" s="1"/>
    </row>
    <row r="47" spans="1:6" x14ac:dyDescent="0.25">
      <c r="A47" s="34">
        <v>4</v>
      </c>
      <c r="B47" s="34" t="s">
        <v>92</v>
      </c>
      <c r="C47" s="34">
        <v>2966.2</v>
      </c>
      <c r="D47" s="35"/>
      <c r="E47" s="1"/>
      <c r="F47" s="1"/>
    </row>
    <row r="48" spans="1:6" x14ac:dyDescent="0.25">
      <c r="A48" s="34">
        <v>5</v>
      </c>
      <c r="B48" s="34" t="s">
        <v>63</v>
      </c>
      <c r="C48" s="34">
        <v>790</v>
      </c>
      <c r="D48" s="35"/>
      <c r="E48" s="1"/>
      <c r="F48" s="1"/>
    </row>
    <row r="49" spans="1:6" ht="30" x14ac:dyDescent="0.25">
      <c r="A49" s="34">
        <v>6</v>
      </c>
      <c r="B49" s="34" t="s">
        <v>93</v>
      </c>
      <c r="C49" s="34">
        <v>1945</v>
      </c>
      <c r="D49" s="35"/>
      <c r="E49" s="1"/>
      <c r="F49" s="1"/>
    </row>
    <row r="50" spans="1:6" x14ac:dyDescent="0.25">
      <c r="A50" s="34">
        <v>7</v>
      </c>
      <c r="B50" s="34" t="s">
        <v>94</v>
      </c>
      <c r="C50" s="34">
        <v>11500</v>
      </c>
      <c r="D50" s="35"/>
      <c r="E50" s="1"/>
      <c r="F50" s="1"/>
    </row>
    <row r="51" spans="1:6" x14ac:dyDescent="0.25">
      <c r="A51" s="34"/>
      <c r="B51" s="35" t="s">
        <v>95</v>
      </c>
      <c r="C51" s="35">
        <f>SUM(C44:C50)</f>
        <v>23211.37</v>
      </c>
      <c r="D51" s="35">
        <f>C51+D42</f>
        <v>56350.539999999994</v>
      </c>
      <c r="E51" s="1"/>
      <c r="F51" s="1"/>
    </row>
    <row r="52" spans="1:6" x14ac:dyDescent="0.25">
      <c r="A52" s="7"/>
      <c r="B52" s="3" t="s">
        <v>13</v>
      </c>
      <c r="C52" s="7"/>
      <c r="D52" s="7"/>
      <c r="E52" s="1"/>
      <c r="F52" s="1"/>
    </row>
    <row r="53" spans="1:6" ht="30" x14ac:dyDescent="0.25">
      <c r="A53" s="34">
        <v>1</v>
      </c>
      <c r="B53" s="34" t="s">
        <v>57</v>
      </c>
      <c r="C53" s="34">
        <v>1223.92</v>
      </c>
      <c r="D53" s="35"/>
      <c r="E53" s="1"/>
      <c r="F53" s="1"/>
    </row>
    <row r="54" spans="1:6" ht="60" x14ac:dyDescent="0.25">
      <c r="A54" s="34">
        <v>2</v>
      </c>
      <c r="B54" s="34" t="s">
        <v>61</v>
      </c>
      <c r="C54" s="34">
        <v>935</v>
      </c>
      <c r="D54" s="35"/>
      <c r="E54" s="1"/>
      <c r="F54" s="1"/>
    </row>
    <row r="55" spans="1:6" x14ac:dyDescent="0.25">
      <c r="A55" s="34"/>
      <c r="B55" s="35" t="s">
        <v>97</v>
      </c>
      <c r="C55" s="35">
        <f>SUM(C53:C54)</f>
        <v>2158.92</v>
      </c>
      <c r="D55" s="35">
        <f>C55+D51</f>
        <v>58509.459999999992</v>
      </c>
      <c r="E55" s="1"/>
      <c r="F55" s="1"/>
    </row>
    <row r="56" spans="1:6" x14ac:dyDescent="0.25">
      <c r="A56" s="7"/>
      <c r="B56" s="3" t="s">
        <v>14</v>
      </c>
      <c r="C56" s="7"/>
      <c r="D56" s="7"/>
      <c r="E56" s="1"/>
      <c r="F56" s="1"/>
    </row>
    <row r="57" spans="1:6" ht="30" x14ac:dyDescent="0.25">
      <c r="A57" s="34">
        <v>1</v>
      </c>
      <c r="B57" s="34" t="s">
        <v>57</v>
      </c>
      <c r="C57" s="34">
        <v>1223.92</v>
      </c>
      <c r="D57" s="35"/>
      <c r="E57" s="1"/>
      <c r="F57" s="1"/>
    </row>
    <row r="58" spans="1:6" ht="60" x14ac:dyDescent="0.25">
      <c r="A58" s="34">
        <v>2</v>
      </c>
      <c r="B58" s="34" t="s">
        <v>61</v>
      </c>
      <c r="C58" s="34">
        <v>935</v>
      </c>
      <c r="D58" s="35"/>
      <c r="E58" s="1"/>
      <c r="F58" s="1"/>
    </row>
    <row r="59" spans="1:6" x14ac:dyDescent="0.25">
      <c r="A59" s="34">
        <v>3</v>
      </c>
      <c r="B59" s="34" t="s">
        <v>63</v>
      </c>
      <c r="C59" s="34">
        <v>790</v>
      </c>
      <c r="D59" s="35"/>
      <c r="E59" s="1"/>
      <c r="F59" s="1"/>
    </row>
    <row r="60" spans="1:6" x14ac:dyDescent="0.25">
      <c r="A60" s="34">
        <v>4</v>
      </c>
      <c r="B60" s="34" t="s">
        <v>104</v>
      </c>
      <c r="C60" s="34">
        <v>2370</v>
      </c>
      <c r="D60" s="35"/>
      <c r="E60" s="1"/>
      <c r="F60" s="1"/>
    </row>
    <row r="61" spans="1:6" x14ac:dyDescent="0.25">
      <c r="A61" s="34">
        <v>5</v>
      </c>
      <c r="B61" s="34" t="s">
        <v>105</v>
      </c>
      <c r="C61" s="34">
        <v>592.5</v>
      </c>
      <c r="D61" s="35"/>
      <c r="E61" s="1"/>
      <c r="F61" s="1"/>
    </row>
    <row r="62" spans="1:6" ht="30" x14ac:dyDescent="0.25">
      <c r="A62" s="34">
        <v>6</v>
      </c>
      <c r="B62" s="34" t="s">
        <v>74</v>
      </c>
      <c r="C62" s="34">
        <v>1160</v>
      </c>
      <c r="D62" s="35"/>
      <c r="E62" s="1"/>
      <c r="F62" s="1"/>
    </row>
    <row r="63" spans="1:6" x14ac:dyDescent="0.25">
      <c r="A63" s="34"/>
      <c r="B63" s="35" t="s">
        <v>106</v>
      </c>
      <c r="C63" s="35">
        <f>SUM(C57:C62)</f>
        <v>7071.42</v>
      </c>
      <c r="D63" s="35">
        <f>C63+D55</f>
        <v>65580.87999999999</v>
      </c>
      <c r="E63" s="1"/>
      <c r="F63" s="1"/>
    </row>
    <row r="64" spans="1:6" x14ac:dyDescent="0.25">
      <c r="A64" s="7"/>
      <c r="B64" s="3" t="s">
        <v>15</v>
      </c>
      <c r="C64" s="7"/>
      <c r="D64" s="7"/>
      <c r="E64" s="1"/>
      <c r="F64" s="1"/>
    </row>
    <row r="65" spans="1:6" ht="30" x14ac:dyDescent="0.25">
      <c r="A65" s="34">
        <v>1</v>
      </c>
      <c r="B65" s="34" t="s">
        <v>57</v>
      </c>
      <c r="C65" s="34">
        <v>1223.92</v>
      </c>
      <c r="D65" s="35"/>
      <c r="E65" s="1"/>
      <c r="F65" s="1"/>
    </row>
    <row r="66" spans="1:6" ht="60" x14ac:dyDescent="0.25">
      <c r="A66" s="34">
        <v>2</v>
      </c>
      <c r="B66" s="34" t="s">
        <v>61</v>
      </c>
      <c r="C66" s="34">
        <v>935</v>
      </c>
      <c r="D66" s="35"/>
      <c r="E66" s="1"/>
      <c r="F66" s="1"/>
    </row>
    <row r="67" spans="1:6" x14ac:dyDescent="0.25">
      <c r="A67" s="34">
        <v>3</v>
      </c>
      <c r="B67" s="34" t="s">
        <v>63</v>
      </c>
      <c r="C67" s="34">
        <v>395</v>
      </c>
      <c r="D67" s="35"/>
      <c r="E67" s="1"/>
      <c r="F67" s="1"/>
    </row>
    <row r="68" spans="1:6" x14ac:dyDescent="0.25">
      <c r="A68" s="34">
        <v>4</v>
      </c>
      <c r="B68" s="34" t="s">
        <v>108</v>
      </c>
      <c r="C68" s="34">
        <v>395</v>
      </c>
      <c r="D68" s="35"/>
      <c r="E68" s="1"/>
      <c r="F68" s="1"/>
    </row>
    <row r="69" spans="1:6" ht="15.75" x14ac:dyDescent="0.25">
      <c r="A69" s="55"/>
      <c r="B69" s="35" t="s">
        <v>109</v>
      </c>
      <c r="C69" s="35">
        <f>SUM(C65:C68)</f>
        <v>2948.92</v>
      </c>
      <c r="D69" s="35">
        <f>C69+D63</f>
        <v>68529.799999999988</v>
      </c>
      <c r="E69" s="1"/>
      <c r="F69" s="1"/>
    </row>
    <row r="70" spans="1:6" x14ac:dyDescent="0.25">
      <c r="A70" s="7"/>
      <c r="B70" s="3" t="s">
        <v>16</v>
      </c>
      <c r="C70" s="7"/>
      <c r="D70" s="7"/>
      <c r="E70" s="1"/>
      <c r="F70" s="1"/>
    </row>
    <row r="71" spans="1:6" ht="30" x14ac:dyDescent="0.25">
      <c r="A71" s="34">
        <v>1</v>
      </c>
      <c r="B71" s="34" t="s">
        <v>57</v>
      </c>
      <c r="C71" s="34">
        <v>1223.92</v>
      </c>
      <c r="D71" s="35"/>
      <c r="E71" s="1"/>
      <c r="F71" s="1"/>
    </row>
    <row r="72" spans="1:6" ht="60" x14ac:dyDescent="0.25">
      <c r="A72" s="34">
        <v>2</v>
      </c>
      <c r="B72" s="34" t="s">
        <v>61</v>
      </c>
      <c r="C72" s="34">
        <v>935</v>
      </c>
      <c r="D72" s="35"/>
      <c r="E72" s="1"/>
      <c r="F72" s="1"/>
    </row>
    <row r="73" spans="1:6" x14ac:dyDescent="0.25">
      <c r="A73" s="34">
        <v>3</v>
      </c>
      <c r="B73" s="34" t="s">
        <v>108</v>
      </c>
      <c r="C73" s="34">
        <v>1580</v>
      </c>
      <c r="D73" s="35"/>
      <c r="E73" s="1"/>
      <c r="F73" s="1"/>
    </row>
    <row r="74" spans="1:6" x14ac:dyDescent="0.25">
      <c r="A74" s="34">
        <v>4</v>
      </c>
      <c r="B74" s="34" t="s">
        <v>113</v>
      </c>
      <c r="C74" s="34">
        <v>3160</v>
      </c>
      <c r="D74" s="35"/>
      <c r="E74" s="1"/>
      <c r="F74" s="1"/>
    </row>
    <row r="75" spans="1:6" x14ac:dyDescent="0.25">
      <c r="A75" s="34"/>
      <c r="B75" s="35" t="s">
        <v>114</v>
      </c>
      <c r="C75" s="35">
        <f>SUM(C71:C74)</f>
        <v>6898.92</v>
      </c>
      <c r="D75" s="35">
        <f>C75+D69</f>
        <v>75428.719999999987</v>
      </c>
      <c r="E75" s="1"/>
      <c r="F75" s="1"/>
    </row>
    <row r="76" spans="1:6" x14ac:dyDescent="0.25">
      <c r="A76" s="7"/>
      <c r="B76" s="3" t="s">
        <v>17</v>
      </c>
      <c r="C76" s="7"/>
      <c r="D76" s="7"/>
      <c r="E76" s="1"/>
      <c r="F76" s="1"/>
    </row>
    <row r="77" spans="1:6" ht="30" x14ac:dyDescent="0.25">
      <c r="A77" s="34">
        <v>1</v>
      </c>
      <c r="B77" s="34" t="s">
        <v>57</v>
      </c>
      <c r="C77" s="34">
        <v>1223.92</v>
      </c>
      <c r="D77" s="35"/>
      <c r="E77" s="1"/>
      <c r="F77" s="1"/>
    </row>
    <row r="78" spans="1:6" ht="60" x14ac:dyDescent="0.25">
      <c r="A78" s="34">
        <v>2</v>
      </c>
      <c r="B78" s="34" t="s">
        <v>61</v>
      </c>
      <c r="C78" s="34">
        <v>935</v>
      </c>
      <c r="D78" s="35"/>
      <c r="E78" s="1"/>
      <c r="F78" s="1"/>
    </row>
    <row r="79" spans="1:6" ht="30" x14ac:dyDescent="0.25">
      <c r="A79" s="34">
        <v>3</v>
      </c>
      <c r="B79" s="34" t="s">
        <v>116</v>
      </c>
      <c r="C79" s="34">
        <v>4740</v>
      </c>
      <c r="D79" s="35"/>
      <c r="E79" s="1"/>
      <c r="F79" s="1"/>
    </row>
    <row r="80" spans="1:6" ht="30" x14ac:dyDescent="0.25">
      <c r="A80" s="34">
        <v>4</v>
      </c>
      <c r="B80" s="34" t="s">
        <v>117</v>
      </c>
      <c r="C80" s="34">
        <v>4824</v>
      </c>
      <c r="D80" s="34"/>
      <c r="E80" s="1"/>
      <c r="F80" s="1"/>
    </row>
    <row r="81" spans="1:6" x14ac:dyDescent="0.25">
      <c r="A81" s="34">
        <v>5</v>
      </c>
      <c r="B81" s="34" t="s">
        <v>118</v>
      </c>
      <c r="C81" s="34">
        <v>790</v>
      </c>
      <c r="D81" s="34"/>
      <c r="E81" s="1"/>
      <c r="F81" s="1"/>
    </row>
    <row r="82" spans="1:6" x14ac:dyDescent="0.25">
      <c r="A82" s="34"/>
      <c r="B82" s="35" t="s">
        <v>119</v>
      </c>
      <c r="C82" s="35">
        <f>SUM(C77:C81)</f>
        <v>12512.92</v>
      </c>
      <c r="D82" s="35">
        <f>C82+D75</f>
        <v>87941.639999999985</v>
      </c>
      <c r="E82" s="1"/>
      <c r="F82" s="1"/>
    </row>
    <row r="83" spans="1:6" x14ac:dyDescent="0.25">
      <c r="A83" s="34"/>
      <c r="B83" s="37"/>
      <c r="C83" s="35"/>
      <c r="D83" s="35"/>
      <c r="E83" s="1"/>
      <c r="F83" s="1"/>
    </row>
    <row r="84" spans="1:6" x14ac:dyDescent="0.25">
      <c r="A84" s="34"/>
      <c r="B84" s="34"/>
      <c r="C84" s="34"/>
      <c r="D84" s="34"/>
      <c r="E84" s="1"/>
      <c r="F84" s="1"/>
    </row>
    <row r="85" spans="1:6" x14ac:dyDescent="0.25">
      <c r="A85" s="34"/>
      <c r="B85" s="34"/>
      <c r="C85" s="34"/>
      <c r="D85" s="35"/>
      <c r="E85" s="1"/>
      <c r="F8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85546875" customWidth="1"/>
    <col min="2" max="2" width="55.140625" customWidth="1"/>
    <col min="3" max="3" width="11.7109375" customWidth="1"/>
    <col min="4" max="4" width="11.85546875" customWidth="1"/>
  </cols>
  <sheetData>
    <row r="1" spans="1:4" ht="15.75" x14ac:dyDescent="0.25">
      <c r="A1" s="1"/>
      <c r="B1" s="58" t="s">
        <v>69</v>
      </c>
      <c r="C1" s="58"/>
      <c r="D1" s="58"/>
    </row>
    <row r="2" spans="1:4" ht="15.75" x14ac:dyDescent="0.25">
      <c r="A2" s="1"/>
      <c r="B2" s="59" t="s">
        <v>33</v>
      </c>
      <c r="C2" s="59"/>
      <c r="D2" s="59"/>
    </row>
    <row r="3" spans="1:4" x14ac:dyDescent="0.25">
      <c r="A3" s="1"/>
      <c r="B3" s="57" t="s">
        <v>50</v>
      </c>
      <c r="C3" s="57"/>
      <c r="D3" s="57"/>
    </row>
    <row r="4" spans="1:4" ht="30" x14ac:dyDescent="0.25">
      <c r="A4" s="10"/>
      <c r="B4" s="24" t="s">
        <v>0</v>
      </c>
      <c r="C4" s="10" t="s">
        <v>1</v>
      </c>
      <c r="D4" s="24" t="s">
        <v>28</v>
      </c>
    </row>
    <row r="5" spans="1:4" x14ac:dyDescent="0.25">
      <c r="A5" s="34"/>
      <c r="B5" s="35" t="s">
        <v>11</v>
      </c>
      <c r="C5" s="40"/>
      <c r="D5" s="41"/>
    </row>
    <row r="6" spans="1:4" x14ac:dyDescent="0.25">
      <c r="A6" s="34">
        <v>1</v>
      </c>
      <c r="B6" s="34" t="s">
        <v>90</v>
      </c>
      <c r="C6" s="41">
        <v>1940</v>
      </c>
      <c r="D6" s="40">
        <f>C6</f>
        <v>1940</v>
      </c>
    </row>
    <row r="7" spans="1:4" x14ac:dyDescent="0.25">
      <c r="A7" s="36"/>
      <c r="B7" s="38" t="s">
        <v>12</v>
      </c>
      <c r="C7" s="42"/>
      <c r="D7" s="43"/>
    </row>
    <row r="8" spans="1:4" x14ac:dyDescent="0.25">
      <c r="A8" s="36">
        <v>1</v>
      </c>
      <c r="B8" s="34" t="s">
        <v>96</v>
      </c>
      <c r="C8" s="43">
        <v>2814.7</v>
      </c>
      <c r="D8" s="43">
        <f>C8+D6</f>
        <v>4754.7</v>
      </c>
    </row>
    <row r="9" spans="1:4" x14ac:dyDescent="0.25">
      <c r="A9" s="36"/>
      <c r="B9" s="35" t="s">
        <v>13</v>
      </c>
      <c r="C9" s="42"/>
      <c r="D9" s="43"/>
    </row>
    <row r="10" spans="1:4" ht="30" x14ac:dyDescent="0.25">
      <c r="A10" s="36">
        <v>1</v>
      </c>
      <c r="B10" s="34" t="s">
        <v>100</v>
      </c>
      <c r="C10" s="42">
        <v>3387.7</v>
      </c>
      <c r="D10" s="43">
        <f>C10+D8</f>
        <v>8142.4</v>
      </c>
    </row>
    <row r="11" spans="1:4" x14ac:dyDescent="0.25">
      <c r="A11" s="36"/>
      <c r="B11" s="34"/>
      <c r="C11" s="42"/>
      <c r="D11" s="43"/>
    </row>
    <row r="12" spans="1:4" x14ac:dyDescent="0.25">
      <c r="A12" s="38"/>
      <c r="B12" s="34"/>
      <c r="C12" s="42"/>
      <c r="D12" s="43"/>
    </row>
    <row r="13" spans="1:4" x14ac:dyDescent="0.25">
      <c r="A13" s="36"/>
      <c r="B13" s="35"/>
      <c r="C13" s="43"/>
      <c r="D13" s="43"/>
    </row>
    <row r="14" spans="1:4" x14ac:dyDescent="0.25">
      <c r="A14" s="36"/>
      <c r="B14" s="35"/>
      <c r="C14" s="42"/>
      <c r="D14" s="42"/>
    </row>
    <row r="15" spans="1:4" x14ac:dyDescent="0.25">
      <c r="A15" s="36"/>
      <c r="B15" s="34"/>
      <c r="C15" s="42"/>
      <c r="D15" s="43"/>
    </row>
    <row r="16" spans="1:4" x14ac:dyDescent="0.25">
      <c r="A16" s="36"/>
      <c r="B16" s="34"/>
      <c r="C16" s="42"/>
      <c r="D16" s="42"/>
    </row>
    <row r="17" spans="1:4" x14ac:dyDescent="0.25">
      <c r="A17" s="36"/>
      <c r="B17" s="34"/>
      <c r="C17" s="42"/>
      <c r="D17" s="42"/>
    </row>
    <row r="18" spans="1:4" x14ac:dyDescent="0.25">
      <c r="A18" s="36"/>
      <c r="B18" s="34"/>
      <c r="C18" s="42"/>
      <c r="D18" s="43"/>
    </row>
    <row r="19" spans="1:4" x14ac:dyDescent="0.25">
      <c r="A19" s="36"/>
      <c r="B19" s="35"/>
      <c r="C19" s="43"/>
      <c r="D19" s="43"/>
    </row>
    <row r="20" spans="1:4" x14ac:dyDescent="0.25">
      <c r="A20" s="36"/>
      <c r="B20" s="35"/>
      <c r="C20" s="42"/>
      <c r="D20" s="42"/>
    </row>
    <row r="21" spans="1:4" x14ac:dyDescent="0.25">
      <c r="A21" s="36"/>
      <c r="B21" s="34"/>
      <c r="C21" s="42"/>
      <c r="D21" s="43"/>
    </row>
    <row r="22" spans="1:4" x14ac:dyDescent="0.25">
      <c r="A22" s="36"/>
      <c r="B22" s="35"/>
      <c r="C22" s="43"/>
      <c r="D22" s="43"/>
    </row>
    <row r="23" spans="1:4" x14ac:dyDescent="0.25">
      <c r="A23" s="36"/>
      <c r="B23" s="34"/>
      <c r="C23" s="43"/>
      <c r="D23" s="43"/>
    </row>
    <row r="24" spans="1:4" x14ac:dyDescent="0.25">
      <c r="A24" s="36"/>
      <c r="B24" s="35"/>
      <c r="C24" s="42"/>
      <c r="D24" s="42"/>
    </row>
    <row r="25" spans="1:4" x14ac:dyDescent="0.25">
      <c r="A25" s="36"/>
      <c r="B25" s="34"/>
      <c r="C25" s="38"/>
      <c r="D25" s="43"/>
    </row>
    <row r="26" spans="1:4" x14ac:dyDescent="0.25">
      <c r="A26" s="36"/>
      <c r="B26" s="35"/>
      <c r="C26" s="36"/>
      <c r="D26" s="36"/>
    </row>
    <row r="27" spans="1:4" x14ac:dyDescent="0.25">
      <c r="A27" s="36"/>
      <c r="B27" s="34"/>
      <c r="C27" s="36"/>
      <c r="D27" s="36"/>
    </row>
    <row r="28" spans="1:4" x14ac:dyDescent="0.25">
      <c r="A28" s="36"/>
      <c r="B28" s="35"/>
      <c r="C28" s="38"/>
      <c r="D28" s="38"/>
    </row>
    <row r="29" spans="1:4" x14ac:dyDescent="0.25">
      <c r="A29" s="36"/>
      <c r="B29" s="35"/>
      <c r="C29" s="36"/>
      <c r="D29" s="36"/>
    </row>
    <row r="30" spans="1:4" x14ac:dyDescent="0.25">
      <c r="A30" s="36"/>
      <c r="B30" s="34"/>
      <c r="C30" s="36"/>
      <c r="D30" s="38"/>
    </row>
    <row r="31" spans="1:4" x14ac:dyDescent="0.25">
      <c r="A31" s="36"/>
      <c r="B31" s="35"/>
      <c r="C31" s="38"/>
      <c r="D31" s="38"/>
    </row>
    <row r="32" spans="1:4" x14ac:dyDescent="0.25">
      <c r="A32" s="36"/>
      <c r="B32" s="34"/>
      <c r="C32" s="36"/>
      <c r="D32" s="36"/>
    </row>
    <row r="33" spans="1:4" x14ac:dyDescent="0.25">
      <c r="A33" s="36"/>
      <c r="B33" s="35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D6" sqref="D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8" t="s">
        <v>65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7" t="s">
        <v>8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"/>
      <c r="B5" s="3" t="s">
        <v>7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71</v>
      </c>
      <c r="C6" s="34">
        <v>1580</v>
      </c>
      <c r="D6" s="35">
        <f>C6</f>
        <v>1580</v>
      </c>
    </row>
    <row r="7" spans="1:8" s="1" customFormat="1" x14ac:dyDescent="0.25">
      <c r="A7" s="34"/>
      <c r="B7" s="35" t="s">
        <v>3</v>
      </c>
      <c r="C7" s="34"/>
      <c r="D7" s="34"/>
    </row>
    <row r="8" spans="1:8" s="1" customFormat="1" ht="15" customHeight="1" x14ac:dyDescent="0.25">
      <c r="A8" s="34">
        <v>1</v>
      </c>
      <c r="B8" s="34" t="s">
        <v>78</v>
      </c>
      <c r="C8" s="35">
        <v>1777.5</v>
      </c>
      <c r="D8" s="35">
        <f>C8+D6</f>
        <v>3357.5</v>
      </c>
    </row>
    <row r="9" spans="1:8" s="4" customFormat="1" x14ac:dyDescent="0.25">
      <c r="A9" s="34"/>
      <c r="B9" s="35"/>
      <c r="C9" s="34"/>
      <c r="D9" s="35"/>
    </row>
    <row r="10" spans="1:8" s="4" customFormat="1" x14ac:dyDescent="0.25">
      <c r="A10" s="34"/>
      <c r="B10" s="34"/>
      <c r="C10" s="34"/>
      <c r="D10" s="35"/>
    </row>
    <row r="11" spans="1:8" s="1" customFormat="1" x14ac:dyDescent="0.25">
      <c r="A11" s="34"/>
      <c r="B11" s="34"/>
      <c r="C11" s="34"/>
      <c r="D11" s="35"/>
    </row>
    <row r="12" spans="1:8" s="1" customFormat="1" x14ac:dyDescent="0.25">
      <c r="A12" s="34"/>
      <c r="B12" s="35"/>
      <c r="C12" s="35"/>
      <c r="D12" s="35"/>
    </row>
    <row r="13" spans="1:8" s="4" customFormat="1" x14ac:dyDescent="0.25">
      <c r="A13" s="34"/>
      <c r="B13" s="35"/>
      <c r="C13" s="35"/>
      <c r="D13" s="35"/>
    </row>
    <row r="14" spans="1:8" s="4" customFormat="1" x14ac:dyDescent="0.25">
      <c r="A14" s="34"/>
      <c r="B14" s="34"/>
      <c r="C14" s="34"/>
      <c r="D14" s="35"/>
    </row>
    <row r="15" spans="1:8" s="4" customFormat="1" x14ac:dyDescent="0.25">
      <c r="A15" s="34"/>
      <c r="B15" s="35"/>
      <c r="C15" s="34"/>
      <c r="D15" s="35"/>
    </row>
    <row r="16" spans="1:8" s="1" customFormat="1" x14ac:dyDescent="0.25">
      <c r="A16" s="34"/>
      <c r="B16" s="34"/>
      <c r="C16" s="34"/>
      <c r="D16" s="35"/>
    </row>
    <row r="17" spans="1:4" s="1" customFormat="1" x14ac:dyDescent="0.25">
      <c r="A17" s="34"/>
      <c r="B17" s="34"/>
      <c r="C17" s="34"/>
      <c r="D17" s="35"/>
    </row>
    <row r="18" spans="1:4" s="1" customFormat="1" x14ac:dyDescent="0.25">
      <c r="A18" s="34"/>
      <c r="B18" s="35"/>
      <c r="C18" s="35"/>
      <c r="D18" s="35"/>
    </row>
    <row r="19" spans="1:4" s="1" customFormat="1" x14ac:dyDescent="0.25">
      <c r="A19" s="34"/>
      <c r="B19" s="35"/>
      <c r="C19" s="35"/>
      <c r="D19" s="35"/>
    </row>
    <row r="20" spans="1:4" s="4" customFormat="1" x14ac:dyDescent="0.25">
      <c r="A20" s="34"/>
      <c r="B20" s="34"/>
      <c r="C20" s="34"/>
      <c r="D20" s="35"/>
    </row>
    <row r="21" spans="1:4" s="1" customFormat="1" x14ac:dyDescent="0.25">
      <c r="A21" s="34"/>
      <c r="B21" s="34"/>
      <c r="C21" s="35"/>
      <c r="D21" s="35"/>
    </row>
    <row r="22" spans="1:4" s="1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4"/>
      <c r="C23" s="34"/>
      <c r="D23" s="35"/>
    </row>
    <row r="24" spans="1:4" s="1" customFormat="1" x14ac:dyDescent="0.25">
      <c r="A24" s="34"/>
      <c r="B24" s="35"/>
      <c r="C24" s="34"/>
      <c r="D24" s="35"/>
    </row>
    <row r="25" spans="1:4" s="1" customFormat="1" ht="15.75" customHeight="1" x14ac:dyDescent="0.25">
      <c r="A25" s="34"/>
      <c r="B25" s="34"/>
      <c r="C25" s="34"/>
      <c r="D25" s="34"/>
    </row>
    <row r="26" spans="1:4" s="1" customFormat="1" x14ac:dyDescent="0.25">
      <c r="A26" s="34"/>
      <c r="B26" s="34"/>
      <c r="C26" s="34"/>
      <c r="D26" s="35"/>
    </row>
    <row r="27" spans="1:4" s="1" customFormat="1" x14ac:dyDescent="0.25">
      <c r="A27" s="34"/>
      <c r="B27" s="34"/>
      <c r="C27" s="34"/>
      <c r="D27" s="35"/>
    </row>
    <row r="28" spans="1:4" x14ac:dyDescent="0.25">
      <c r="A28" s="36"/>
      <c r="B28" s="34"/>
      <c r="C28" s="36"/>
      <c r="D28" s="36"/>
    </row>
    <row r="29" spans="1:4" x14ac:dyDescent="0.25">
      <c r="A29" s="36"/>
      <c r="B29" s="34"/>
      <c r="C29" s="36"/>
      <c r="D29" s="36"/>
    </row>
    <row r="30" spans="1:4" x14ac:dyDescent="0.25">
      <c r="A30" s="36"/>
      <c r="B30" s="34"/>
      <c r="C30" s="36"/>
      <c r="D30" s="36"/>
    </row>
    <row r="31" spans="1:4" x14ac:dyDescent="0.25">
      <c r="A31" s="36"/>
      <c r="B31" s="34"/>
      <c r="C31" s="36"/>
      <c r="D31" s="36"/>
    </row>
    <row r="32" spans="1:4" x14ac:dyDescent="0.25">
      <c r="A32" s="36"/>
      <c r="B32" s="35"/>
      <c r="C32" s="38"/>
      <c r="D32" s="38"/>
    </row>
    <row r="33" spans="1:4" x14ac:dyDescent="0.25">
      <c r="A33" s="36"/>
      <c r="B33" s="35"/>
      <c r="C33" s="36"/>
      <c r="D33" s="36"/>
    </row>
    <row r="34" spans="1:4" x14ac:dyDescent="0.25">
      <c r="A34" s="36"/>
      <c r="B34" s="34"/>
      <c r="C34" s="36"/>
      <c r="D34" s="36"/>
    </row>
    <row r="35" spans="1:4" x14ac:dyDescent="0.25">
      <c r="A35" s="36"/>
      <c r="B35" s="35"/>
      <c r="C35" s="38"/>
      <c r="D35" s="38"/>
    </row>
    <row r="36" spans="1:4" x14ac:dyDescent="0.25">
      <c r="A36" s="39"/>
      <c r="B36" s="39"/>
      <c r="C36" s="39"/>
      <c r="D36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topLeftCell="A7" workbookViewId="0">
      <selection activeCell="B25" sqref="B25"/>
    </sheetView>
  </sheetViews>
  <sheetFormatPr defaultRowHeight="15" x14ac:dyDescent="0.25"/>
  <cols>
    <col min="1" max="1" width="4.28515625" customWidth="1"/>
    <col min="2" max="2" width="46" customWidth="1"/>
    <col min="4" max="4" width="11" customWidth="1"/>
  </cols>
  <sheetData>
    <row r="1" spans="1:4" ht="15.75" x14ac:dyDescent="0.25">
      <c r="A1" s="1"/>
      <c r="B1" s="58" t="s">
        <v>65</v>
      </c>
      <c r="C1" s="58"/>
      <c r="D1" s="58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57" t="s">
        <v>32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4">
        <v>1</v>
      </c>
      <c r="B6" s="34" t="s">
        <v>68</v>
      </c>
      <c r="C6" s="34">
        <v>1319</v>
      </c>
      <c r="D6" s="35">
        <f>C6</f>
        <v>1319</v>
      </c>
    </row>
    <row r="7" spans="1:4" x14ac:dyDescent="0.25">
      <c r="A7" s="34"/>
      <c r="B7" s="35" t="s">
        <v>7</v>
      </c>
      <c r="C7" s="34"/>
      <c r="D7" s="35"/>
    </row>
    <row r="8" spans="1:4" ht="30" x14ac:dyDescent="0.25">
      <c r="A8" s="34">
        <v>1</v>
      </c>
      <c r="B8" s="34" t="s">
        <v>72</v>
      </c>
      <c r="C8" s="34">
        <f>1308+1308+1308+1631</f>
        <v>5555</v>
      </c>
      <c r="D8" s="35">
        <f>C8+D6</f>
        <v>6874</v>
      </c>
    </row>
    <row r="9" spans="1:4" x14ac:dyDescent="0.25">
      <c r="A9" s="34"/>
      <c r="B9" s="35" t="s">
        <v>3</v>
      </c>
      <c r="C9" s="35"/>
      <c r="D9" s="35"/>
    </row>
    <row r="10" spans="1:4" x14ac:dyDescent="0.25">
      <c r="A10" s="34">
        <v>1</v>
      </c>
      <c r="B10" s="34" t="s">
        <v>79</v>
      </c>
      <c r="C10" s="34">
        <v>6453</v>
      </c>
      <c r="D10" s="35"/>
    </row>
    <row r="11" spans="1:4" x14ac:dyDescent="0.25">
      <c r="A11" s="34">
        <v>2</v>
      </c>
      <c r="B11" s="34" t="s">
        <v>80</v>
      </c>
      <c r="C11" s="34">
        <v>812</v>
      </c>
      <c r="D11" s="35"/>
    </row>
    <row r="12" spans="1:4" x14ac:dyDescent="0.25">
      <c r="A12" s="34"/>
      <c r="B12" s="35" t="s">
        <v>77</v>
      </c>
      <c r="C12" s="35">
        <f>SUM(C10:C11)</f>
        <v>7265</v>
      </c>
      <c r="D12" s="35">
        <f>C12+D8</f>
        <v>14139</v>
      </c>
    </row>
    <row r="13" spans="1:4" x14ac:dyDescent="0.25">
      <c r="A13" s="34"/>
      <c r="B13" s="35" t="s">
        <v>13</v>
      </c>
      <c r="C13" s="34"/>
      <c r="D13" s="35"/>
    </row>
    <row r="14" spans="1:4" ht="30" x14ac:dyDescent="0.25">
      <c r="A14" s="34">
        <v>1</v>
      </c>
      <c r="B14" s="34" t="s">
        <v>98</v>
      </c>
      <c r="C14" s="34">
        <f>1637+1268+1648</f>
        <v>4553</v>
      </c>
      <c r="D14" s="35"/>
    </row>
    <row r="15" spans="1:4" x14ac:dyDescent="0.25">
      <c r="A15" s="34">
        <v>2</v>
      </c>
      <c r="B15" s="34" t="s">
        <v>99</v>
      </c>
      <c r="C15" s="34">
        <v>1233</v>
      </c>
      <c r="D15" s="35"/>
    </row>
    <row r="16" spans="1:4" x14ac:dyDescent="0.25">
      <c r="A16" s="34"/>
      <c r="B16" s="35" t="s">
        <v>97</v>
      </c>
      <c r="C16" s="35">
        <f>SUM(C14:C15)</f>
        <v>5786</v>
      </c>
      <c r="D16" s="35">
        <f>C16+D12</f>
        <v>19925</v>
      </c>
    </row>
    <row r="17" spans="1:4" x14ac:dyDescent="0.25">
      <c r="A17" s="34"/>
      <c r="B17" s="35" t="s">
        <v>15</v>
      </c>
      <c r="C17" s="34"/>
      <c r="D17" s="35"/>
    </row>
    <row r="18" spans="1:4" ht="30" x14ac:dyDescent="0.25">
      <c r="A18" s="34">
        <v>1</v>
      </c>
      <c r="B18" s="34" t="s">
        <v>110</v>
      </c>
      <c r="C18" s="34">
        <v>1242</v>
      </c>
      <c r="D18" s="35"/>
    </row>
    <row r="19" spans="1:4" x14ac:dyDescent="0.25">
      <c r="A19" s="34">
        <v>2</v>
      </c>
      <c r="B19" s="34" t="s">
        <v>79</v>
      </c>
      <c r="C19" s="34">
        <v>1975</v>
      </c>
      <c r="D19" s="35"/>
    </row>
    <row r="20" spans="1:4" ht="30" x14ac:dyDescent="0.25">
      <c r="A20" s="36">
        <v>3</v>
      </c>
      <c r="B20" s="34" t="s">
        <v>111</v>
      </c>
      <c r="C20" s="34">
        <v>3562</v>
      </c>
      <c r="D20" s="35"/>
    </row>
    <row r="21" spans="1:4" ht="30" x14ac:dyDescent="0.25">
      <c r="A21" s="36">
        <v>4</v>
      </c>
      <c r="B21" s="34" t="s">
        <v>112</v>
      </c>
      <c r="C21" s="34">
        <v>1580</v>
      </c>
      <c r="D21" s="35"/>
    </row>
    <row r="22" spans="1:4" x14ac:dyDescent="0.25">
      <c r="A22" s="36"/>
      <c r="B22" s="35" t="s">
        <v>109</v>
      </c>
      <c r="C22" s="35">
        <f>SUM(C18:C21)</f>
        <v>8359</v>
      </c>
      <c r="D22" s="35">
        <f>C22+D16</f>
        <v>28284</v>
      </c>
    </row>
    <row r="23" spans="1:4" x14ac:dyDescent="0.25">
      <c r="A23" s="36"/>
      <c r="B23" s="35" t="s">
        <v>17</v>
      </c>
      <c r="C23" s="34"/>
      <c r="D23" s="35"/>
    </row>
    <row r="24" spans="1:4" x14ac:dyDescent="0.25">
      <c r="A24" s="36">
        <v>1</v>
      </c>
      <c r="B24" s="34" t="s">
        <v>80</v>
      </c>
      <c r="C24" s="34">
        <v>812</v>
      </c>
      <c r="D24" s="35">
        <f>C24+D22</f>
        <v>29096</v>
      </c>
    </row>
    <row r="25" spans="1:4" x14ac:dyDescent="0.25">
      <c r="A25" s="34"/>
      <c r="B25" s="34"/>
      <c r="C25" s="34"/>
      <c r="D25" s="35"/>
    </row>
    <row r="26" spans="1:4" x14ac:dyDescent="0.25">
      <c r="A26" s="34"/>
      <c r="B26" s="35"/>
      <c r="C26" s="35"/>
      <c r="D26" s="35"/>
    </row>
    <row r="27" spans="1:4" x14ac:dyDescent="0.25">
      <c r="A27" s="34"/>
      <c r="B27" s="35"/>
      <c r="C27" s="34"/>
      <c r="D27" s="35"/>
    </row>
    <row r="28" spans="1:4" x14ac:dyDescent="0.25">
      <c r="A28" s="34"/>
      <c r="B28" s="34"/>
      <c r="C28" s="34"/>
      <c r="D28" s="35"/>
    </row>
    <row r="29" spans="1:4" x14ac:dyDescent="0.25">
      <c r="A29" s="34"/>
      <c r="B29" s="34"/>
      <c r="C29" s="34"/>
      <c r="D29" s="35"/>
    </row>
    <row r="30" spans="1:4" x14ac:dyDescent="0.25">
      <c r="A30" s="36"/>
      <c r="B30" s="35"/>
      <c r="C30" s="35"/>
      <c r="D30" s="35"/>
    </row>
    <row r="31" spans="1:4" x14ac:dyDescent="0.25">
      <c r="A31" s="36"/>
      <c r="B31" s="34"/>
      <c r="C31" s="34"/>
      <c r="D31" s="35"/>
    </row>
    <row r="32" spans="1:4" x14ac:dyDescent="0.25">
      <c r="A32" s="12"/>
      <c r="B32" s="3"/>
      <c r="C32" s="10"/>
      <c r="D32" s="3"/>
    </row>
    <row r="33" spans="1:4" x14ac:dyDescent="0.25">
      <c r="A33" s="12"/>
      <c r="B33" s="3"/>
      <c r="C33" s="10"/>
      <c r="D33" s="3"/>
    </row>
    <row r="34" spans="1:4" x14ac:dyDescent="0.25">
      <c r="A34" s="36"/>
      <c r="B34" s="34"/>
      <c r="C34" s="34"/>
      <c r="D34" s="35"/>
    </row>
    <row r="35" spans="1:4" x14ac:dyDescent="0.25">
      <c r="A35" s="36"/>
      <c r="B35" s="34"/>
      <c r="C35" s="34"/>
      <c r="D35" s="35"/>
    </row>
    <row r="36" spans="1:4" x14ac:dyDescent="0.25">
      <c r="A36" s="36"/>
      <c r="B36" s="34"/>
      <c r="C36" s="34"/>
      <c r="D36" s="35"/>
    </row>
    <row r="37" spans="1:4" x14ac:dyDescent="0.25">
      <c r="A37" s="36"/>
      <c r="B37" s="34"/>
      <c r="C37" s="34"/>
      <c r="D37" s="35"/>
    </row>
    <row r="38" spans="1:4" x14ac:dyDescent="0.25">
      <c r="A38" s="36"/>
      <c r="B38" s="35"/>
      <c r="C38" s="34"/>
      <c r="D38" s="35"/>
    </row>
    <row r="39" spans="1:4" x14ac:dyDescent="0.25">
      <c r="A39" s="36"/>
      <c r="B39" s="34"/>
      <c r="C39" s="34"/>
      <c r="D39" s="35"/>
    </row>
    <row r="40" spans="1:4" x14ac:dyDescent="0.25">
      <c r="A40" s="36"/>
      <c r="B40" s="34"/>
      <c r="C40" s="34"/>
      <c r="D40" s="35"/>
    </row>
    <row r="41" spans="1:4" x14ac:dyDescent="0.25">
      <c r="A41" s="36"/>
      <c r="B41" s="35"/>
      <c r="C41" s="34"/>
      <c r="D41" s="35"/>
    </row>
    <row r="42" spans="1:4" x14ac:dyDescent="0.25">
      <c r="A42" s="36"/>
      <c r="B42" s="35"/>
      <c r="C42" s="34"/>
      <c r="D42" s="35"/>
    </row>
    <row r="43" spans="1:4" x14ac:dyDescent="0.25">
      <c r="A43" s="12"/>
      <c r="B43" s="3"/>
      <c r="C43" s="10"/>
      <c r="D43" s="3"/>
    </row>
    <row r="44" spans="1:4" x14ac:dyDescent="0.25">
      <c r="A44" s="12"/>
      <c r="B44" s="10"/>
      <c r="C44" s="10"/>
      <c r="D44" s="3"/>
    </row>
    <row r="45" spans="1:4" x14ac:dyDescent="0.25">
      <c r="A45" s="12"/>
      <c r="B45" s="10"/>
      <c r="C45" s="12"/>
      <c r="D45" s="12"/>
    </row>
    <row r="46" spans="1:4" x14ac:dyDescent="0.25">
      <c r="A46" s="12"/>
      <c r="B46" s="10"/>
      <c r="C46" s="10"/>
      <c r="D46" s="11"/>
    </row>
    <row r="47" spans="1:4" x14ac:dyDescent="0.25">
      <c r="A47" s="12"/>
      <c r="B47" s="3"/>
      <c r="C47" s="12"/>
      <c r="D47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A5" sqref="A5:D1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8" t="s">
        <v>65</v>
      </c>
      <c r="C1" s="58"/>
      <c r="D1" s="58"/>
      <c r="E1" s="6"/>
      <c r="F1" s="6"/>
      <c r="G1" s="6"/>
      <c r="H1" s="6"/>
    </row>
    <row r="2" spans="1:8" ht="21.6" customHeight="1" x14ac:dyDescent="0.25">
      <c r="A2" s="1"/>
      <c r="B2" s="59" t="s">
        <v>33</v>
      </c>
      <c r="C2" s="59"/>
      <c r="D2" s="59"/>
      <c r="E2" s="1"/>
      <c r="F2" s="1"/>
      <c r="G2" s="1"/>
      <c r="H2" s="1"/>
    </row>
    <row r="3" spans="1:8" ht="17.25" customHeight="1" x14ac:dyDescent="0.25">
      <c r="A3" s="1"/>
      <c r="B3" s="58" t="s">
        <v>5</v>
      </c>
      <c r="C3" s="58"/>
      <c r="D3" s="58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10" t="s">
        <v>28</v>
      </c>
      <c r="E4" s="1"/>
      <c r="F4" s="1"/>
      <c r="G4" s="1"/>
      <c r="H4" s="1"/>
    </row>
    <row r="5" spans="1:8" x14ac:dyDescent="0.25">
      <c r="A5" s="34"/>
      <c r="B5" s="35" t="s">
        <v>11</v>
      </c>
      <c r="C5" s="34"/>
      <c r="D5" s="35"/>
      <c r="E5" s="1"/>
      <c r="F5" s="1"/>
      <c r="G5" s="1"/>
      <c r="H5" s="1"/>
    </row>
    <row r="6" spans="1:8" x14ac:dyDescent="0.25">
      <c r="A6" s="34">
        <v>1</v>
      </c>
      <c r="B6" s="34" t="s">
        <v>89</v>
      </c>
      <c r="C6" s="35">
        <f>10540+10540+26160+4000</f>
        <v>51240</v>
      </c>
      <c r="D6" s="35">
        <f>C6</f>
        <v>51240</v>
      </c>
      <c r="E6" s="1"/>
      <c r="F6" s="1"/>
      <c r="G6" s="1"/>
      <c r="H6" s="1"/>
    </row>
    <row r="7" spans="1:8" x14ac:dyDescent="0.25">
      <c r="A7" s="34"/>
      <c r="B7" s="35" t="s">
        <v>13</v>
      </c>
      <c r="C7" s="34"/>
      <c r="D7" s="35"/>
    </row>
    <row r="8" spans="1:8" x14ac:dyDescent="0.25">
      <c r="A8" s="34">
        <v>1</v>
      </c>
      <c r="B8" s="34" t="s">
        <v>101</v>
      </c>
      <c r="C8" s="34">
        <v>9423.4500000000007</v>
      </c>
      <c r="D8" s="38"/>
    </row>
    <row r="9" spans="1:8" x14ac:dyDescent="0.25">
      <c r="A9" s="34">
        <v>2</v>
      </c>
      <c r="B9" s="34" t="s">
        <v>102</v>
      </c>
      <c r="C9" s="34">
        <v>118030</v>
      </c>
      <c r="D9" s="53"/>
    </row>
    <row r="10" spans="1:8" x14ac:dyDescent="0.25">
      <c r="A10" s="45"/>
      <c r="B10" s="37" t="s">
        <v>97</v>
      </c>
      <c r="C10" s="38">
        <f>SUM(C8:C9)</f>
        <v>127453.45</v>
      </c>
      <c r="D10" s="38">
        <f>C10+D6</f>
        <v>178693.45</v>
      </c>
    </row>
    <row r="11" spans="1:8" x14ac:dyDescent="0.25">
      <c r="A11" s="46"/>
      <c r="B11" s="47" t="s">
        <v>14</v>
      </c>
      <c r="C11" s="48"/>
      <c r="D11" s="49"/>
    </row>
    <row r="12" spans="1:8" ht="30" x14ac:dyDescent="0.25">
      <c r="A12" s="36">
        <v>1</v>
      </c>
      <c r="B12" s="34" t="s">
        <v>107</v>
      </c>
      <c r="C12" s="38">
        <v>11651.9</v>
      </c>
      <c r="D12" s="38">
        <f>C12+D10</f>
        <v>190345.35</v>
      </c>
    </row>
    <row r="13" spans="1:8" x14ac:dyDescent="0.25">
      <c r="A13" s="36"/>
      <c r="B13" s="38" t="s">
        <v>16</v>
      </c>
      <c r="C13" s="36"/>
      <c r="D13" s="36"/>
    </row>
    <row r="14" spans="1:8" ht="30" x14ac:dyDescent="0.25">
      <c r="A14" s="36">
        <v>1</v>
      </c>
      <c r="B14" s="34" t="s">
        <v>115</v>
      </c>
      <c r="C14" s="36">
        <v>8410.4</v>
      </c>
      <c r="D14" s="38">
        <f>C14+D12</f>
        <v>198755.75</v>
      </c>
    </row>
    <row r="15" spans="1:8" x14ac:dyDescent="0.25">
      <c r="A15" s="36"/>
      <c r="B15" s="38"/>
      <c r="C15" s="38"/>
      <c r="D15" s="38"/>
    </row>
    <row r="16" spans="1:8" x14ac:dyDescent="0.25">
      <c r="A16" s="36"/>
      <c r="B16" s="36"/>
      <c r="C16" s="36"/>
      <c r="D16" s="38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8"/>
      <c r="C18" s="38"/>
      <c r="D18" s="38"/>
    </row>
    <row r="19" spans="1:4" x14ac:dyDescent="0.25">
      <c r="A19" s="36"/>
      <c r="B19" s="36"/>
      <c r="C19" s="36"/>
      <c r="D19" s="38"/>
    </row>
    <row r="20" spans="1:4" x14ac:dyDescent="0.25">
      <c r="A20" s="36"/>
      <c r="B20" s="35"/>
      <c r="C20" s="36"/>
      <c r="D20" s="36"/>
    </row>
    <row r="21" spans="1:4" x14ac:dyDescent="0.25">
      <c r="A21" s="36"/>
      <c r="B21" s="34"/>
      <c r="C21" s="36"/>
      <c r="D21" s="38"/>
    </row>
    <row r="22" spans="1:4" x14ac:dyDescent="0.25">
      <c r="A22" s="36"/>
      <c r="B22" s="38"/>
      <c r="C22" s="38"/>
      <c r="D22" s="38"/>
    </row>
    <row r="23" spans="1:4" x14ac:dyDescent="0.25">
      <c r="A23" s="36"/>
      <c r="B23" s="38"/>
      <c r="C23" s="36"/>
      <c r="D23" s="36"/>
    </row>
    <row r="24" spans="1:4" x14ac:dyDescent="0.25">
      <c r="A24" s="36"/>
      <c r="B24" s="34"/>
      <c r="C24" s="36"/>
      <c r="D24" s="36"/>
    </row>
    <row r="25" spans="1:4" x14ac:dyDescent="0.25">
      <c r="A25" s="36"/>
      <c r="B25" s="34"/>
      <c r="C25" s="36"/>
      <c r="D25" s="38"/>
    </row>
    <row r="26" spans="1:4" x14ac:dyDescent="0.25">
      <c r="A26" s="36"/>
      <c r="B26" s="38"/>
      <c r="C26" s="38"/>
      <c r="D26" s="38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8"/>
      <c r="C28" s="38"/>
      <c r="D28" s="38"/>
    </row>
    <row r="29" spans="1:4" x14ac:dyDescent="0.25">
      <c r="A29" s="36"/>
      <c r="B29" s="38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8"/>
      <c r="C31" s="38"/>
      <c r="D31" s="38"/>
    </row>
    <row r="32" spans="1:4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A5" sqref="A5:D8"/>
    </sheetView>
  </sheetViews>
  <sheetFormatPr defaultRowHeight="15" x14ac:dyDescent="0.25"/>
  <cols>
    <col min="1" max="1" width="5.140625" customWidth="1"/>
    <col min="2" max="2" width="45.28515625" customWidth="1"/>
    <col min="3" max="3" width="10.140625" customWidth="1"/>
    <col min="4" max="4" width="10" customWidth="1"/>
  </cols>
  <sheetData>
    <row r="1" spans="1:4" ht="15.75" x14ac:dyDescent="0.25">
      <c r="A1" s="1"/>
      <c r="B1" s="58" t="s">
        <v>65</v>
      </c>
      <c r="C1" s="58"/>
      <c r="D1" s="58"/>
    </row>
    <row r="2" spans="1:4" ht="15.75" x14ac:dyDescent="0.25">
      <c r="A2" s="1"/>
      <c r="B2" s="59" t="s">
        <v>33</v>
      </c>
      <c r="C2" s="59"/>
      <c r="D2" s="59"/>
    </row>
    <row r="3" spans="1:4" ht="15.75" x14ac:dyDescent="0.25">
      <c r="A3" s="1"/>
      <c r="B3" s="58" t="s">
        <v>37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5"/>
      <c r="B5" s="35" t="s">
        <v>17</v>
      </c>
      <c r="C5" s="35"/>
      <c r="D5" s="35"/>
    </row>
    <row r="6" spans="1:4" ht="30" x14ac:dyDescent="0.25">
      <c r="A6" s="35">
        <v>1</v>
      </c>
      <c r="B6" s="34" t="s">
        <v>122</v>
      </c>
      <c r="C6" s="54">
        <v>2690</v>
      </c>
      <c r="D6" s="35"/>
    </row>
    <row r="7" spans="1:4" x14ac:dyDescent="0.25">
      <c r="A7" s="38">
        <v>2</v>
      </c>
      <c r="B7" s="36" t="s">
        <v>123</v>
      </c>
      <c r="C7" s="44">
        <v>3450</v>
      </c>
      <c r="D7" s="38"/>
    </row>
    <row r="8" spans="1:4" x14ac:dyDescent="0.25">
      <c r="A8" s="36"/>
      <c r="B8" s="35" t="s">
        <v>119</v>
      </c>
      <c r="C8" s="56">
        <f>SUM(C6:C7)</f>
        <v>6140</v>
      </c>
      <c r="D8" s="53">
        <f>C8</f>
        <v>6140</v>
      </c>
    </row>
    <row r="9" spans="1:4" x14ac:dyDescent="0.25">
      <c r="A9" s="45"/>
      <c r="B9" s="51"/>
      <c r="C9" s="38"/>
      <c r="D9" s="38"/>
    </row>
    <row r="10" spans="1:4" x14ac:dyDescent="0.25">
      <c r="A10" s="46"/>
      <c r="B10" s="47"/>
      <c r="C10" s="48"/>
      <c r="D10" s="49"/>
    </row>
    <row r="11" spans="1:4" x14ac:dyDescent="0.25">
      <c r="A11" s="36"/>
      <c r="B11" s="34"/>
      <c r="C11" s="36"/>
      <c r="D11" s="36"/>
    </row>
    <row r="12" spans="1:4" x14ac:dyDescent="0.25">
      <c r="A12" s="36"/>
      <c r="B12" s="36"/>
      <c r="C12" s="36"/>
      <c r="D12" s="36"/>
    </row>
    <row r="13" spans="1:4" x14ac:dyDescent="0.25">
      <c r="A13" s="36"/>
      <c r="B13" s="36"/>
      <c r="C13" s="36"/>
      <c r="D13" s="36"/>
    </row>
    <row r="14" spans="1:4" x14ac:dyDescent="0.25">
      <c r="A14" s="36"/>
      <c r="B14" s="38"/>
      <c r="C14" s="38"/>
      <c r="D14" s="38"/>
    </row>
    <row r="15" spans="1:4" x14ac:dyDescent="0.25">
      <c r="A15" s="36"/>
      <c r="B15" s="38"/>
      <c r="C15" s="36"/>
      <c r="D15" s="36"/>
    </row>
    <row r="16" spans="1:4" x14ac:dyDescent="0.25">
      <c r="A16" s="36"/>
      <c r="B16" s="52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8"/>
      <c r="C18" s="38"/>
      <c r="D18" s="38"/>
    </row>
    <row r="19" spans="1:4" x14ac:dyDescent="0.25">
      <c r="A19" s="36"/>
      <c r="B19" s="38"/>
      <c r="C19" s="36"/>
      <c r="D19" s="36"/>
    </row>
    <row r="20" spans="1:4" x14ac:dyDescent="0.25">
      <c r="A20" s="36"/>
      <c r="B20" s="34"/>
      <c r="C20" s="36"/>
      <c r="D20" s="36"/>
    </row>
    <row r="21" spans="1:4" x14ac:dyDescent="0.25">
      <c r="A21" s="36"/>
      <c r="B21" s="34"/>
      <c r="C21" s="36"/>
      <c r="D21" s="36"/>
    </row>
    <row r="22" spans="1:4" x14ac:dyDescent="0.25">
      <c r="A22" s="36"/>
      <c r="B22" s="38"/>
      <c r="C22" s="38"/>
      <c r="D22" s="38"/>
    </row>
    <row r="23" spans="1:4" x14ac:dyDescent="0.25">
      <c r="A23" s="36"/>
      <c r="B23" s="38"/>
      <c r="C23" s="36"/>
      <c r="D23" s="36"/>
    </row>
    <row r="24" spans="1:4" x14ac:dyDescent="0.25">
      <c r="A24" s="36"/>
      <c r="B24" s="34"/>
      <c r="C24" s="36"/>
      <c r="D24" s="36"/>
    </row>
    <row r="25" spans="1:4" x14ac:dyDescent="0.25">
      <c r="A25" s="36"/>
      <c r="B25" s="34"/>
      <c r="C25" s="36"/>
      <c r="D25" s="38"/>
    </row>
    <row r="26" spans="1:4" x14ac:dyDescent="0.25">
      <c r="A26" s="36"/>
      <c r="B26" s="38"/>
      <c r="C26" s="38"/>
      <c r="D26" s="38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8"/>
      <c r="C28" s="38"/>
      <c r="D28" s="38"/>
    </row>
    <row r="29" spans="1:4" x14ac:dyDescent="0.25">
      <c r="A29" s="36"/>
      <c r="B29" s="38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12"/>
      <c r="B31" s="11"/>
      <c r="C31" s="11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3" max="3" width="10.42578125" customWidth="1"/>
    <col min="4" max="4" width="12.7109375" customWidth="1"/>
  </cols>
  <sheetData>
    <row r="1" spans="1:8" ht="21" x14ac:dyDescent="0.35">
      <c r="A1" s="1"/>
      <c r="B1" s="58" t="s">
        <v>69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33</v>
      </c>
      <c r="C2" s="59"/>
      <c r="D2" s="59"/>
      <c r="E2" s="1"/>
      <c r="F2" s="1"/>
      <c r="G2" s="1"/>
      <c r="H2" s="1"/>
    </row>
    <row r="3" spans="1:8" x14ac:dyDescent="0.25">
      <c r="A3" s="1"/>
      <c r="B3" s="57" t="s">
        <v>6</v>
      </c>
      <c r="C3" s="57"/>
      <c r="D3" s="57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24" t="s">
        <v>28</v>
      </c>
      <c r="E4" s="1"/>
      <c r="F4" s="1"/>
      <c r="G4" s="1"/>
      <c r="H4" s="1"/>
    </row>
    <row r="5" spans="1:8" x14ac:dyDescent="0.25">
      <c r="A5" s="34"/>
      <c r="B5" s="35" t="s">
        <v>13</v>
      </c>
      <c r="C5" s="40"/>
      <c r="D5" s="41"/>
      <c r="E5" s="1"/>
      <c r="F5" s="1"/>
      <c r="G5" s="1"/>
      <c r="H5" s="1"/>
    </row>
    <row r="6" spans="1:8" s="1" customFormat="1" x14ac:dyDescent="0.25">
      <c r="A6" s="34">
        <v>1</v>
      </c>
      <c r="B6" s="34" t="s">
        <v>103</v>
      </c>
      <c r="C6" s="41">
        <v>94333.63</v>
      </c>
      <c r="D6" s="40">
        <f>C6</f>
        <v>94333.63</v>
      </c>
    </row>
    <row r="7" spans="1:8" s="5" customFormat="1" x14ac:dyDescent="0.25">
      <c r="A7" s="36"/>
      <c r="B7" s="35" t="s">
        <v>17</v>
      </c>
      <c r="C7" s="42"/>
      <c r="D7" s="43"/>
    </row>
    <row r="8" spans="1:8" ht="30" x14ac:dyDescent="0.25">
      <c r="A8" s="36">
        <v>1</v>
      </c>
      <c r="B8" s="34" t="s">
        <v>120</v>
      </c>
      <c r="C8" s="42">
        <v>4679.3</v>
      </c>
      <c r="D8" s="43"/>
    </row>
    <row r="9" spans="1:8" ht="30" x14ac:dyDescent="0.25">
      <c r="A9" s="36">
        <v>2</v>
      </c>
      <c r="B9" s="34" t="s">
        <v>121</v>
      </c>
      <c r="C9" s="42">
        <v>3190.1</v>
      </c>
      <c r="D9" s="42"/>
    </row>
    <row r="10" spans="1:8" s="5" customFormat="1" x14ac:dyDescent="0.25">
      <c r="A10" s="36"/>
      <c r="B10" s="35" t="s">
        <v>119</v>
      </c>
      <c r="C10" s="43">
        <f>SUM(C8:C9)</f>
        <v>7869.4</v>
      </c>
      <c r="D10" s="43">
        <f>C10+D6</f>
        <v>102203.03</v>
      </c>
    </row>
    <row r="11" spans="1:8" x14ac:dyDescent="0.25">
      <c r="A11" s="36"/>
      <c r="B11" s="35"/>
      <c r="C11" s="42"/>
      <c r="D11" s="43"/>
    </row>
    <row r="12" spans="1:8" x14ac:dyDescent="0.25">
      <c r="A12" s="36"/>
      <c r="B12" s="34"/>
      <c r="C12" s="42"/>
      <c r="D12" s="43"/>
    </row>
    <row r="13" spans="1:8" x14ac:dyDescent="0.25">
      <c r="A13" s="36"/>
      <c r="B13" s="35"/>
      <c r="C13" s="43"/>
      <c r="D13" s="43"/>
    </row>
    <row r="14" spans="1:8" x14ac:dyDescent="0.25">
      <c r="A14" s="36"/>
      <c r="B14" s="35"/>
      <c r="C14" s="42"/>
      <c r="D14" s="42"/>
    </row>
    <row r="15" spans="1:8" x14ac:dyDescent="0.25">
      <c r="A15" s="36"/>
      <c r="B15" s="34"/>
      <c r="C15" s="42"/>
      <c r="D15" s="43"/>
    </row>
    <row r="16" spans="1:8" x14ac:dyDescent="0.25">
      <c r="A16" s="36"/>
      <c r="B16" s="34"/>
      <c r="C16" s="42"/>
      <c r="D16" s="42"/>
    </row>
    <row r="17" spans="1:4" x14ac:dyDescent="0.25">
      <c r="A17" s="36"/>
      <c r="B17" s="34"/>
      <c r="C17" s="42"/>
      <c r="D17" s="42"/>
    </row>
    <row r="18" spans="1:4" x14ac:dyDescent="0.25">
      <c r="A18" s="36"/>
      <c r="B18" s="34"/>
      <c r="C18" s="42"/>
      <c r="D18" s="43"/>
    </row>
    <row r="19" spans="1:4" x14ac:dyDescent="0.25">
      <c r="A19" s="36"/>
      <c r="B19" s="34"/>
      <c r="C19" s="42"/>
      <c r="D19" s="43"/>
    </row>
    <row r="20" spans="1:4" x14ac:dyDescent="0.25">
      <c r="A20" s="36"/>
      <c r="B20" s="34"/>
      <c r="C20" s="42"/>
      <c r="D20" s="42"/>
    </row>
    <row r="21" spans="1:4" x14ac:dyDescent="0.25">
      <c r="A21" s="36"/>
      <c r="B21" s="34"/>
      <c r="C21" s="42"/>
      <c r="D21" s="42"/>
    </row>
    <row r="22" spans="1:4" x14ac:dyDescent="0.25">
      <c r="A22" s="36"/>
      <c r="B22" s="35"/>
      <c r="C22" s="43"/>
      <c r="D22" s="43"/>
    </row>
    <row r="23" spans="1:4" x14ac:dyDescent="0.25">
      <c r="A23" s="36"/>
      <c r="B23" s="35"/>
      <c r="C23" s="42"/>
      <c r="D23" s="42"/>
    </row>
    <row r="24" spans="1:4" x14ac:dyDescent="0.25">
      <c r="A24" s="36"/>
      <c r="B24" s="34"/>
      <c r="C24" s="42"/>
      <c r="D24" s="42"/>
    </row>
    <row r="25" spans="1:4" x14ac:dyDescent="0.25">
      <c r="A25" s="36"/>
      <c r="B25" s="35"/>
      <c r="C25" s="38"/>
      <c r="D25" s="38"/>
    </row>
    <row r="26" spans="1:4" x14ac:dyDescent="0.25">
      <c r="A26" s="36"/>
      <c r="B26" s="35"/>
      <c r="C26" s="36"/>
      <c r="D26" s="36"/>
    </row>
    <row r="27" spans="1:4" x14ac:dyDescent="0.25">
      <c r="A27" s="36"/>
      <c r="B27" s="34"/>
      <c r="C27" s="36"/>
      <c r="D27" s="36"/>
    </row>
    <row r="28" spans="1:4" x14ac:dyDescent="0.25">
      <c r="A28" s="36"/>
      <c r="B28" s="35"/>
      <c r="C28" s="38"/>
      <c r="D28" s="38"/>
    </row>
    <row r="29" spans="1:4" x14ac:dyDescent="0.25">
      <c r="A29" s="36"/>
      <c r="B29" s="35"/>
      <c r="C29" s="36"/>
      <c r="D29" s="36"/>
    </row>
    <row r="30" spans="1:4" x14ac:dyDescent="0.25">
      <c r="A30" s="36"/>
      <c r="B30" s="34"/>
      <c r="C30" s="36"/>
      <c r="D30" s="38"/>
    </row>
    <row r="31" spans="1:4" x14ac:dyDescent="0.25">
      <c r="A31" s="36"/>
      <c r="B31" s="35"/>
      <c r="C31" s="38"/>
      <c r="D31" s="38"/>
    </row>
    <row r="32" spans="1:4" x14ac:dyDescent="0.25">
      <c r="A32" s="36"/>
      <c r="B32" s="34"/>
      <c r="C32" s="36"/>
      <c r="D32" s="36"/>
    </row>
    <row r="33" spans="1:4" x14ac:dyDescent="0.25">
      <c r="A33" s="36"/>
      <c r="B33" s="35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  <row r="40" spans="1:4" x14ac:dyDescent="0.25">
      <c r="A40" s="39"/>
      <c r="B40" s="39"/>
      <c r="C40" s="39"/>
      <c r="D40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18" sqref="M1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85546875" customWidth="1"/>
    <col min="8" max="8" width="15.28515625" customWidth="1"/>
    <col min="9" max="9" width="17.42578125" customWidth="1"/>
    <col min="10" max="10" width="15.140625" customWidth="1"/>
    <col min="11" max="12" width="15.85546875" customWidth="1"/>
    <col min="13" max="13" width="15.28515625" customWidth="1"/>
    <col min="14" max="14" width="19.28515625" customWidth="1"/>
  </cols>
  <sheetData>
    <row r="1" spans="1:14" x14ac:dyDescent="0.25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.75" x14ac:dyDescent="0.25">
      <c r="A2" s="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B5+B6+B8</f>
        <v>26932.82</v>
      </c>
      <c r="C4" s="15">
        <f t="shared" ref="C4:N4" si="0">C5+C6+C8</f>
        <v>26932.82</v>
      </c>
      <c r="D4" s="15">
        <f t="shared" si="0"/>
        <v>28739.82</v>
      </c>
      <c r="E4" s="15">
        <f>E5+E6+E7+E8</f>
        <v>26932.82</v>
      </c>
      <c r="F4" s="15">
        <f t="shared" si="0"/>
        <v>26932.82</v>
      </c>
      <c r="G4" s="15">
        <f t="shared" si="0"/>
        <v>26932.82</v>
      </c>
      <c r="H4" s="15">
        <f t="shared" si="0"/>
        <v>26932.82</v>
      </c>
      <c r="I4" s="15">
        <f t="shared" si="0"/>
        <v>26932.82</v>
      </c>
      <c r="J4" s="15">
        <f t="shared" si="0"/>
        <v>26932.82</v>
      </c>
      <c r="K4" s="15">
        <f t="shared" si="0"/>
        <v>26932.82</v>
      </c>
      <c r="L4" s="15">
        <f t="shared" si="0"/>
        <v>26932.82</v>
      </c>
      <c r="M4" s="15">
        <f t="shared" si="0"/>
        <v>26932.82</v>
      </c>
      <c r="N4" s="15">
        <f t="shared" si="0"/>
        <v>325000.83999999997</v>
      </c>
    </row>
    <row r="5" spans="1:14" ht="39" customHeight="1" x14ac:dyDescent="0.35">
      <c r="A5" s="19" t="s">
        <v>19</v>
      </c>
      <c r="B5" s="16">
        <v>12341.45</v>
      </c>
      <c r="C5" s="16">
        <v>12341.45</v>
      </c>
      <c r="D5" s="16">
        <v>12341.45</v>
      </c>
      <c r="E5" s="16">
        <v>12341.45</v>
      </c>
      <c r="F5" s="16">
        <v>12341.45</v>
      </c>
      <c r="G5" s="16">
        <v>12341.45</v>
      </c>
      <c r="H5" s="16">
        <v>12341.45</v>
      </c>
      <c r="I5" s="16">
        <v>12341.45</v>
      </c>
      <c r="J5" s="16">
        <v>12341.45</v>
      </c>
      <c r="K5" s="16">
        <v>12341.45</v>
      </c>
      <c r="L5" s="16">
        <v>12341.45</v>
      </c>
      <c r="M5" s="16">
        <v>12341.45</v>
      </c>
      <c r="N5" s="16">
        <f t="shared" ref="N5:N23" si="1">SUM(B5:M5)</f>
        <v>148097.4</v>
      </c>
    </row>
    <row r="6" spans="1:14" ht="44.25" customHeight="1" x14ac:dyDescent="0.35">
      <c r="A6" s="19" t="s">
        <v>39</v>
      </c>
      <c r="B6" s="16">
        <v>14591.37</v>
      </c>
      <c r="C6" s="16">
        <v>14591.37</v>
      </c>
      <c r="D6" s="16">
        <v>14591.37</v>
      </c>
      <c r="E6" s="16">
        <v>14591.37</v>
      </c>
      <c r="F6" s="16">
        <v>14591.37</v>
      </c>
      <c r="G6" s="16">
        <v>14591.37</v>
      </c>
      <c r="H6" s="16">
        <v>14591.37</v>
      </c>
      <c r="I6" s="16">
        <v>14591.37</v>
      </c>
      <c r="J6" s="16">
        <v>14591.37</v>
      </c>
      <c r="K6" s="16">
        <v>14591.37</v>
      </c>
      <c r="L6" s="16">
        <v>14591.37</v>
      </c>
      <c r="M6" s="16">
        <v>14591.37</v>
      </c>
      <c r="N6" s="16">
        <f>SUM(B6:M6)</f>
        <v>175096.43999999997</v>
      </c>
    </row>
    <row r="7" spans="1:14" ht="44.25" customHeight="1" x14ac:dyDescent="0.35">
      <c r="A7" s="19" t="s">
        <v>60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 x14ac:dyDescent="0.35">
      <c r="A8" s="19" t="s">
        <v>36</v>
      </c>
      <c r="B8" s="16"/>
      <c r="C8" s="16"/>
      <c r="D8" s="16">
        <f>1450+357</f>
        <v>1807</v>
      </c>
      <c r="E8" s="16"/>
      <c r="F8" s="16"/>
      <c r="G8" s="16"/>
      <c r="H8" s="16"/>
      <c r="I8" s="16"/>
      <c r="J8" s="16"/>
      <c r="K8" s="16"/>
      <c r="L8" s="16"/>
      <c r="M8" s="16"/>
      <c r="N8" s="16">
        <f>SUM(B8:M8)</f>
        <v>1807</v>
      </c>
    </row>
    <row r="9" spans="1:14" ht="36" customHeight="1" x14ac:dyDescent="0.35">
      <c r="A9" s="20" t="s">
        <v>20</v>
      </c>
      <c r="B9" s="15">
        <f>B10+B11+B12+B13</f>
        <v>8697.57</v>
      </c>
      <c r="C9" s="15">
        <f t="shared" ref="C9:M9" si="2">C10+C11+C12+C13</f>
        <v>11072.69</v>
      </c>
      <c r="D9" s="15">
        <f t="shared" si="2"/>
        <v>15943.95</v>
      </c>
      <c r="E9" s="15">
        <f t="shared" si="2"/>
        <v>3343.92</v>
      </c>
      <c r="F9" s="15">
        <f t="shared" si="2"/>
        <v>6481.45</v>
      </c>
      <c r="G9" s="15">
        <f t="shared" si="2"/>
        <v>8860.57</v>
      </c>
      <c r="H9" s="15">
        <f t="shared" si="2"/>
        <v>25990.199999999997</v>
      </c>
      <c r="I9" s="15">
        <f t="shared" si="2"/>
        <v>7944.92</v>
      </c>
      <c r="J9" s="15">
        <f t="shared" si="2"/>
        <v>8662.7099999999991</v>
      </c>
      <c r="K9" s="15">
        <f t="shared" si="2"/>
        <v>12495.45</v>
      </c>
      <c r="L9" s="15">
        <f t="shared" si="2"/>
        <v>8288.33</v>
      </c>
      <c r="M9" s="15">
        <f t="shared" si="2"/>
        <v>14512.45</v>
      </c>
      <c r="N9" s="15">
        <f t="shared" si="1"/>
        <v>132294.21000000002</v>
      </c>
    </row>
    <row r="10" spans="1:14" ht="40.5" customHeight="1" x14ac:dyDescent="0.35">
      <c r="A10" s="19" t="s">
        <v>21</v>
      </c>
      <c r="B10" s="16">
        <v>6582.92</v>
      </c>
      <c r="C10" s="16">
        <v>3343.92</v>
      </c>
      <c r="D10" s="16">
        <v>5713.92</v>
      </c>
      <c r="E10" s="16">
        <v>3343.92</v>
      </c>
      <c r="F10" s="16">
        <v>5293.92</v>
      </c>
      <c r="G10" s="16">
        <v>8860.57</v>
      </c>
      <c r="H10" s="16">
        <v>23211.37</v>
      </c>
      <c r="I10" s="16">
        <v>2158.92</v>
      </c>
      <c r="J10" s="16">
        <v>7071.42</v>
      </c>
      <c r="K10" s="16">
        <v>2948.92</v>
      </c>
      <c r="L10" s="16">
        <v>6898.92</v>
      </c>
      <c r="M10" s="16">
        <v>12512.92</v>
      </c>
      <c r="N10" s="15">
        <f t="shared" si="1"/>
        <v>87941.639999999985</v>
      </c>
    </row>
    <row r="11" spans="1:14" ht="45.75" customHeight="1" x14ac:dyDescent="0.35">
      <c r="A11" s="19" t="s">
        <v>22</v>
      </c>
      <c r="B11" s="17"/>
      <c r="C11" s="16">
        <v>1580</v>
      </c>
      <c r="D11" s="16">
        <v>1777.5</v>
      </c>
      <c r="E11" s="16"/>
      <c r="F11" s="16"/>
      <c r="G11" s="16"/>
      <c r="H11" s="16"/>
      <c r="I11" s="16"/>
      <c r="J11" s="16"/>
      <c r="K11" s="16"/>
      <c r="L11" s="16"/>
      <c r="M11" s="16"/>
      <c r="N11" s="15">
        <f t="shared" si="1"/>
        <v>3357.5</v>
      </c>
    </row>
    <row r="12" spans="1:14" ht="45.75" customHeight="1" x14ac:dyDescent="0.35">
      <c r="A12" s="23" t="s">
        <v>34</v>
      </c>
      <c r="B12" s="17">
        <v>1319</v>
      </c>
      <c r="C12" s="16">
        <v>5555</v>
      </c>
      <c r="D12" s="16">
        <v>7265</v>
      </c>
      <c r="E12" s="16"/>
      <c r="F12" s="16"/>
      <c r="G12" s="16"/>
      <c r="H12" s="16"/>
      <c r="I12" s="16">
        <v>5786</v>
      </c>
      <c r="J12" s="16"/>
      <c r="K12" s="16">
        <v>8359</v>
      </c>
      <c r="L12" s="16"/>
      <c r="M12" s="16">
        <v>812</v>
      </c>
      <c r="N12" s="15">
        <f t="shared" si="1"/>
        <v>29096</v>
      </c>
    </row>
    <row r="13" spans="1:14" ht="21.75" customHeight="1" x14ac:dyDescent="0.35">
      <c r="A13" s="19" t="s">
        <v>23</v>
      </c>
      <c r="B13" s="16">
        <v>795.65</v>
      </c>
      <c r="C13" s="16">
        <v>593.77</v>
      </c>
      <c r="D13" s="16">
        <v>1187.53</v>
      </c>
      <c r="E13" s="16"/>
      <c r="F13" s="16">
        <v>1187.53</v>
      </c>
      <c r="G13" s="16"/>
      <c r="H13" s="16">
        <v>2778.83</v>
      </c>
      <c r="I13" s="16"/>
      <c r="J13" s="16">
        <v>1591.29</v>
      </c>
      <c r="K13" s="16">
        <v>1187.53</v>
      </c>
      <c r="L13" s="16">
        <v>1389.41</v>
      </c>
      <c r="M13" s="16">
        <v>1187.53</v>
      </c>
      <c r="N13" s="16">
        <f>SUM(B13:M13)</f>
        <v>11899.07</v>
      </c>
    </row>
    <row r="14" spans="1:14" ht="23.25" customHeight="1" x14ac:dyDescent="0.35">
      <c r="A14" s="20" t="s">
        <v>24</v>
      </c>
      <c r="B14" s="15">
        <f>B15+B16+B17</f>
        <v>0</v>
      </c>
      <c r="C14" s="15">
        <f t="shared" ref="C14:M14" si="3">C15+C16+C17</f>
        <v>0</v>
      </c>
      <c r="D14" s="15">
        <f t="shared" si="3"/>
        <v>0</v>
      </c>
      <c r="E14" s="15">
        <f t="shared" si="3"/>
        <v>0</v>
      </c>
      <c r="F14" s="15">
        <f t="shared" si="3"/>
        <v>0</v>
      </c>
      <c r="G14" s="15">
        <f t="shared" si="3"/>
        <v>51240</v>
      </c>
      <c r="H14" s="15">
        <f t="shared" si="3"/>
        <v>0</v>
      </c>
      <c r="I14" s="15">
        <f t="shared" si="3"/>
        <v>221787.08000000002</v>
      </c>
      <c r="J14" s="15">
        <f t="shared" si="3"/>
        <v>11651.9</v>
      </c>
      <c r="K14" s="15">
        <f t="shared" si="3"/>
        <v>0</v>
      </c>
      <c r="L14" s="15">
        <f t="shared" si="3"/>
        <v>8410.4</v>
      </c>
      <c r="M14" s="15">
        <f t="shared" si="3"/>
        <v>14009.4</v>
      </c>
      <c r="N14" s="15">
        <f t="shared" si="1"/>
        <v>307098.78000000009</v>
      </c>
    </row>
    <row r="15" spans="1:14" ht="42" customHeight="1" x14ac:dyDescent="0.35">
      <c r="A15" s="19" t="s">
        <v>25</v>
      </c>
      <c r="B15" s="16"/>
      <c r="C15" s="16"/>
      <c r="D15" s="16"/>
      <c r="E15" s="16"/>
      <c r="F15" s="16"/>
      <c r="G15" s="16"/>
      <c r="H15" s="25"/>
      <c r="I15" s="16">
        <v>94333.63</v>
      </c>
      <c r="J15" s="16"/>
      <c r="K15" s="16"/>
      <c r="L15" s="16">
        <v>8410.4</v>
      </c>
      <c r="M15" s="16">
        <v>7869.4</v>
      </c>
      <c r="N15" s="16">
        <f t="shared" si="1"/>
        <v>110613.43</v>
      </c>
    </row>
    <row r="16" spans="1:14" ht="40.5" customHeight="1" x14ac:dyDescent="0.35">
      <c r="A16" s="19" t="s">
        <v>26</v>
      </c>
      <c r="B16" s="16"/>
      <c r="C16" s="16"/>
      <c r="D16" s="16"/>
      <c r="E16" s="16"/>
      <c r="F16" s="16"/>
      <c r="G16" s="16">
        <v>51240</v>
      </c>
      <c r="H16" s="16"/>
      <c r="I16" s="16">
        <v>127453.45</v>
      </c>
      <c r="J16" s="16">
        <v>11651.9</v>
      </c>
      <c r="K16" s="16"/>
      <c r="L16" s="16"/>
      <c r="M16" s="16"/>
      <c r="N16" s="16">
        <f t="shared" si="1"/>
        <v>190345.35</v>
      </c>
    </row>
    <row r="17" spans="1:14" ht="40.5" customHeight="1" x14ac:dyDescent="0.35">
      <c r="A17" s="23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f>2690+3450</f>
        <v>6140</v>
      </c>
      <c r="N17" s="16">
        <f t="shared" si="1"/>
        <v>6140</v>
      </c>
    </row>
    <row r="18" spans="1:14" ht="40.5" customHeight="1" x14ac:dyDescent="0.35">
      <c r="A18" s="32" t="s">
        <v>51</v>
      </c>
      <c r="B18" s="16"/>
      <c r="C18" s="16"/>
      <c r="D18" s="16"/>
      <c r="E18" s="16"/>
      <c r="F18" s="16"/>
      <c r="G18" s="16">
        <v>1940</v>
      </c>
      <c r="H18" s="16">
        <v>2814.7</v>
      </c>
      <c r="I18" s="16">
        <v>3387.7</v>
      </c>
      <c r="J18" s="16"/>
      <c r="K18" s="16"/>
      <c r="L18" s="16"/>
      <c r="M18" s="16"/>
      <c r="N18" s="16">
        <f t="shared" si="1"/>
        <v>8142.4</v>
      </c>
    </row>
    <row r="19" spans="1:14" ht="40.5" customHeight="1" x14ac:dyDescent="0.35">
      <c r="A19" s="20" t="s">
        <v>53</v>
      </c>
      <c r="B19" s="15">
        <f>B20+B21+B22</f>
        <v>0</v>
      </c>
      <c r="C19" s="15">
        <f t="shared" ref="C19:M19" si="4">C20+C21+C22</f>
        <v>0</v>
      </c>
      <c r="D19" s="15">
        <f t="shared" si="4"/>
        <v>0</v>
      </c>
      <c r="E19" s="15">
        <f t="shared" si="4"/>
        <v>0</v>
      </c>
      <c r="F19" s="15">
        <f t="shared" si="4"/>
        <v>0</v>
      </c>
      <c r="G19" s="15">
        <f t="shared" si="4"/>
        <v>0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ref="N19:N22" si="5">SUM(B19:M19)</f>
        <v>0</v>
      </c>
    </row>
    <row r="20" spans="1:14" ht="40.5" customHeight="1" x14ac:dyDescent="0.35">
      <c r="A20" s="19" t="s">
        <v>54</v>
      </c>
      <c r="B20" s="16"/>
      <c r="C20" s="16"/>
      <c r="D20" s="16"/>
      <c r="E20" s="16"/>
      <c r="F20" s="16"/>
      <c r="G20" s="16"/>
      <c r="H20" s="25"/>
      <c r="I20" s="16"/>
      <c r="J20" s="16"/>
      <c r="K20" s="16"/>
      <c r="L20" s="16"/>
      <c r="M20" s="16"/>
      <c r="N20" s="16">
        <f t="shared" si="5"/>
        <v>0</v>
      </c>
    </row>
    <row r="21" spans="1:14" ht="40.5" customHeight="1" x14ac:dyDescent="0.35">
      <c r="A21" s="19" t="s">
        <v>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23" t="s">
        <v>56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39.75" customHeight="1" x14ac:dyDescent="0.35">
      <c r="A23" s="20" t="s">
        <v>58</v>
      </c>
      <c r="B23" s="15">
        <v>14723.72</v>
      </c>
      <c r="C23" s="15">
        <v>14723.72</v>
      </c>
      <c r="D23" s="15">
        <v>14723.72</v>
      </c>
      <c r="E23" s="15">
        <v>14723.72</v>
      </c>
      <c r="F23" s="15">
        <v>14723.72</v>
      </c>
      <c r="G23" s="15">
        <v>14723.72</v>
      </c>
      <c r="H23" s="15">
        <v>14723.72</v>
      </c>
      <c r="I23" s="15">
        <v>14723.72</v>
      </c>
      <c r="J23" s="50">
        <v>14723.72</v>
      </c>
      <c r="K23" s="15">
        <v>14723.72</v>
      </c>
      <c r="L23" s="15">
        <v>14723.72</v>
      </c>
      <c r="M23" s="15">
        <v>14723.72</v>
      </c>
      <c r="N23" s="15">
        <f t="shared" si="1"/>
        <v>176684.63999999998</v>
      </c>
    </row>
    <row r="24" spans="1:14" ht="22.5" customHeight="1" x14ac:dyDescent="0.35">
      <c r="A24" s="20" t="s">
        <v>27</v>
      </c>
      <c r="B24" s="15">
        <f>B4+B9+B14+B23+B18+B19</f>
        <v>50354.11</v>
      </c>
      <c r="C24" s="15">
        <f t="shared" ref="C24:N24" si="6">C4+C9+C14+C23+C18+C19</f>
        <v>52729.23</v>
      </c>
      <c r="D24" s="15">
        <f t="shared" si="6"/>
        <v>59407.490000000005</v>
      </c>
      <c r="E24" s="15">
        <f t="shared" si="6"/>
        <v>45000.46</v>
      </c>
      <c r="F24" s="15">
        <f t="shared" si="6"/>
        <v>48137.99</v>
      </c>
      <c r="G24" s="15">
        <f t="shared" si="6"/>
        <v>103697.11</v>
      </c>
      <c r="H24" s="15">
        <f t="shared" si="6"/>
        <v>70461.439999999988</v>
      </c>
      <c r="I24" s="15">
        <f t="shared" si="6"/>
        <v>274776.24</v>
      </c>
      <c r="J24" s="15">
        <f t="shared" si="6"/>
        <v>61971.15</v>
      </c>
      <c r="K24" s="15">
        <f t="shared" si="6"/>
        <v>54151.990000000005</v>
      </c>
      <c r="L24" s="15">
        <f t="shared" si="6"/>
        <v>58355.270000000004</v>
      </c>
      <c r="M24" s="15">
        <f t="shared" si="6"/>
        <v>70178.39</v>
      </c>
      <c r="N24" s="15">
        <f t="shared" si="6"/>
        <v>949220.87000000011</v>
      </c>
    </row>
    <row r="25" spans="1:14" ht="15.75" x14ac:dyDescent="0.25">
      <c r="A25" s="61" t="s">
        <v>59</v>
      </c>
      <c r="B25" s="61"/>
      <c r="C25" s="61"/>
      <c r="D25" s="21"/>
      <c r="E25" s="21"/>
      <c r="F25" s="21"/>
      <c r="G25" s="21"/>
      <c r="H25" s="21"/>
      <c r="I25" s="21"/>
      <c r="J25" s="21"/>
      <c r="K25" s="21"/>
      <c r="L25" s="62" t="s">
        <v>31</v>
      </c>
      <c r="M25" s="62"/>
      <c r="N25" s="62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61" t="s">
        <v>29</v>
      </c>
      <c r="B27" s="61"/>
      <c r="C27" s="61"/>
      <c r="D27" s="21"/>
      <c r="E27" s="21"/>
      <c r="F27" s="21"/>
      <c r="G27" s="21"/>
      <c r="H27" s="21"/>
      <c r="I27" s="21"/>
      <c r="J27" s="21"/>
      <c r="K27" s="21"/>
      <c r="L27" s="62" t="s">
        <v>38</v>
      </c>
      <c r="M27" s="62"/>
      <c r="N27" s="6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EA9D-7F6E-4AA8-9CE4-AF363F717BF0}">
  <dimension ref="A1:H40"/>
  <sheetViews>
    <sheetView tabSelected="1" workbookViewId="0">
      <selection activeCell="D14" sqref="D14"/>
    </sheetView>
  </sheetViews>
  <sheetFormatPr defaultRowHeight="15" x14ac:dyDescent="0.25"/>
  <cols>
    <col min="1" max="1" width="3.7109375" customWidth="1"/>
    <col min="2" max="2" width="49.42578125" customWidth="1"/>
    <col min="3" max="3" width="10.42578125" customWidth="1"/>
    <col min="4" max="4" width="12.7109375" customWidth="1"/>
  </cols>
  <sheetData>
    <row r="1" spans="1:8" ht="21" x14ac:dyDescent="0.35">
      <c r="A1" s="1"/>
      <c r="B1" s="58" t="s">
        <v>69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33</v>
      </c>
      <c r="C2" s="59"/>
      <c r="D2" s="59"/>
      <c r="E2" s="1"/>
      <c r="F2" s="1"/>
      <c r="G2" s="1"/>
      <c r="H2" s="1"/>
    </row>
    <row r="3" spans="1:8" x14ac:dyDescent="0.25">
      <c r="A3" s="1"/>
      <c r="B3" s="57"/>
      <c r="C3" s="57"/>
      <c r="D3" s="57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24" t="s">
        <v>28</v>
      </c>
      <c r="E4" s="1"/>
      <c r="F4" s="1"/>
      <c r="G4" s="1"/>
      <c r="H4" s="1"/>
    </row>
    <row r="5" spans="1:8" x14ac:dyDescent="0.25">
      <c r="A5" s="34"/>
      <c r="B5" s="35" t="s">
        <v>13</v>
      </c>
      <c r="C5" s="40"/>
      <c r="D5" s="41"/>
      <c r="E5" s="1"/>
      <c r="F5" s="1"/>
      <c r="G5" s="1"/>
      <c r="H5" s="1"/>
    </row>
    <row r="6" spans="1:8" s="1" customFormat="1" x14ac:dyDescent="0.25">
      <c r="A6" s="34">
        <v>1</v>
      </c>
      <c r="B6" s="34" t="s">
        <v>103</v>
      </c>
      <c r="C6" s="41">
        <v>94333.63</v>
      </c>
      <c r="D6" s="40"/>
    </row>
    <row r="7" spans="1:8" s="5" customFormat="1" x14ac:dyDescent="0.25">
      <c r="A7" s="36"/>
      <c r="B7" s="35" t="s">
        <v>17</v>
      </c>
      <c r="C7" s="42"/>
      <c r="D7" s="43"/>
    </row>
    <row r="8" spans="1:8" ht="30" x14ac:dyDescent="0.25">
      <c r="A8" s="36">
        <v>1</v>
      </c>
      <c r="B8" s="34" t="s">
        <v>120</v>
      </c>
      <c r="C8" s="42">
        <v>4679.3</v>
      </c>
      <c r="D8" s="43"/>
    </row>
    <row r="9" spans="1:8" ht="30" x14ac:dyDescent="0.25">
      <c r="A9" s="36">
        <v>2</v>
      </c>
      <c r="B9" s="34" t="s">
        <v>121</v>
      </c>
      <c r="C9" s="42">
        <v>3190.1</v>
      </c>
      <c r="D9" s="42"/>
    </row>
    <row r="10" spans="1:8" s="5" customFormat="1" x14ac:dyDescent="0.25">
      <c r="A10" s="36"/>
      <c r="B10" s="35" t="s">
        <v>119</v>
      </c>
      <c r="C10" s="43">
        <f>SUM(C8:C9)</f>
        <v>7869.4</v>
      </c>
      <c r="D10" s="43"/>
    </row>
    <row r="11" spans="1:8" x14ac:dyDescent="0.25">
      <c r="A11" s="35"/>
      <c r="B11" s="35" t="s">
        <v>17</v>
      </c>
      <c r="C11" s="35"/>
      <c r="D11" s="35"/>
    </row>
    <row r="12" spans="1:8" ht="30" x14ac:dyDescent="0.25">
      <c r="A12" s="35">
        <v>1</v>
      </c>
      <c r="B12" s="34" t="s">
        <v>122</v>
      </c>
      <c r="C12" s="54">
        <v>2690</v>
      </c>
      <c r="D12" s="35"/>
    </row>
    <row r="13" spans="1:8" x14ac:dyDescent="0.25">
      <c r="A13" s="38">
        <v>2</v>
      </c>
      <c r="B13" s="36" t="s">
        <v>123</v>
      </c>
      <c r="C13" s="44">
        <v>3450</v>
      </c>
      <c r="D13" s="38"/>
    </row>
    <row r="14" spans="1:8" x14ac:dyDescent="0.25">
      <c r="A14" s="36"/>
      <c r="B14" s="35" t="s">
        <v>119</v>
      </c>
      <c r="C14" s="56">
        <f>SUM(C12:C13)</f>
        <v>6140</v>
      </c>
      <c r="D14" s="53"/>
    </row>
    <row r="15" spans="1:8" x14ac:dyDescent="0.25">
      <c r="A15" s="34"/>
      <c r="B15" s="35" t="s">
        <v>11</v>
      </c>
      <c r="C15" s="34"/>
      <c r="D15" s="35"/>
    </row>
    <row r="16" spans="1:8" x14ac:dyDescent="0.25">
      <c r="A16" s="34">
        <v>1</v>
      </c>
      <c r="B16" s="34" t="s">
        <v>89</v>
      </c>
      <c r="C16" s="35">
        <f>10540+10540+26160+4000</f>
        <v>51240</v>
      </c>
      <c r="D16" s="35"/>
    </row>
    <row r="17" spans="1:4" x14ac:dyDescent="0.25">
      <c r="A17" s="34"/>
      <c r="B17" s="35" t="s">
        <v>13</v>
      </c>
      <c r="C17" s="34"/>
      <c r="D17" s="35"/>
    </row>
    <row r="18" spans="1:4" x14ac:dyDescent="0.25">
      <c r="A18" s="34">
        <v>1</v>
      </c>
      <c r="B18" s="34" t="s">
        <v>101</v>
      </c>
      <c r="C18" s="34">
        <v>9423.4500000000007</v>
      </c>
      <c r="D18" s="38"/>
    </row>
    <row r="19" spans="1:4" x14ac:dyDescent="0.25">
      <c r="A19" s="34">
        <v>2</v>
      </c>
      <c r="B19" s="34" t="s">
        <v>102</v>
      </c>
      <c r="C19" s="34">
        <v>118030</v>
      </c>
      <c r="D19" s="53"/>
    </row>
    <row r="20" spans="1:4" x14ac:dyDescent="0.25">
      <c r="A20" s="45"/>
      <c r="B20" s="37" t="s">
        <v>97</v>
      </c>
      <c r="C20" s="38">
        <f>SUM(C18:C19)</f>
        <v>127453.45</v>
      </c>
      <c r="D20" s="38"/>
    </row>
    <row r="21" spans="1:4" x14ac:dyDescent="0.25">
      <c r="A21" s="46"/>
      <c r="B21" s="47" t="s">
        <v>14</v>
      </c>
      <c r="C21" s="48"/>
      <c r="D21" s="49"/>
    </row>
    <row r="22" spans="1:4" ht="30" x14ac:dyDescent="0.25">
      <c r="A22" s="36">
        <v>1</v>
      </c>
      <c r="B22" s="34" t="s">
        <v>107</v>
      </c>
      <c r="C22" s="38">
        <v>11651.9</v>
      </c>
      <c r="D22" s="38"/>
    </row>
    <row r="23" spans="1:4" x14ac:dyDescent="0.25">
      <c r="A23" s="36"/>
      <c r="B23" s="38" t="s">
        <v>16</v>
      </c>
      <c r="C23" s="36"/>
      <c r="D23" s="36"/>
    </row>
    <row r="24" spans="1:4" ht="30" x14ac:dyDescent="0.25">
      <c r="A24" s="36">
        <v>1</v>
      </c>
      <c r="B24" s="34" t="s">
        <v>115</v>
      </c>
      <c r="C24" s="36">
        <v>8410.4</v>
      </c>
      <c r="D24" s="38"/>
    </row>
    <row r="25" spans="1:4" x14ac:dyDescent="0.25">
      <c r="A25" s="36"/>
      <c r="B25" s="35"/>
      <c r="C25" s="38"/>
      <c r="D25" s="38"/>
    </row>
    <row r="26" spans="1:4" x14ac:dyDescent="0.25">
      <c r="A26" s="36"/>
      <c r="B26" s="35"/>
      <c r="C26" s="36"/>
      <c r="D26" s="36"/>
    </row>
    <row r="27" spans="1:4" x14ac:dyDescent="0.25">
      <c r="A27" s="36"/>
      <c r="B27" s="34"/>
      <c r="C27" s="36"/>
      <c r="D27" s="36"/>
    </row>
    <row r="28" spans="1:4" x14ac:dyDescent="0.25">
      <c r="A28" s="36"/>
      <c r="B28" s="35"/>
      <c r="C28" s="38"/>
      <c r="D28" s="38"/>
    </row>
    <row r="29" spans="1:4" x14ac:dyDescent="0.25">
      <c r="A29" s="36"/>
      <c r="B29" s="35"/>
      <c r="C29" s="36"/>
      <c r="D29" s="36"/>
    </row>
    <row r="30" spans="1:4" x14ac:dyDescent="0.25">
      <c r="A30" s="36"/>
      <c r="B30" s="34"/>
      <c r="C30" s="36"/>
      <c r="D30" s="38"/>
    </row>
    <row r="31" spans="1:4" x14ac:dyDescent="0.25">
      <c r="A31" s="36"/>
      <c r="B31" s="35"/>
      <c r="C31" s="38"/>
      <c r="D31" s="38"/>
    </row>
    <row r="32" spans="1:4" x14ac:dyDescent="0.25">
      <c r="A32" s="36"/>
      <c r="B32" s="34"/>
      <c r="C32" s="36"/>
      <c r="D32" s="36"/>
    </row>
    <row r="33" spans="1:4" x14ac:dyDescent="0.25">
      <c r="A33" s="36"/>
      <c r="B33" s="35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  <row r="40" spans="1:4" x14ac:dyDescent="0.25">
      <c r="A40" s="39"/>
      <c r="B40" s="39"/>
      <c r="C40" s="39"/>
      <c r="D40" s="3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>
      <selection activeCell="D19" sqref="D19"/>
    </sheetView>
  </sheetViews>
  <sheetFormatPr defaultRowHeight="15" x14ac:dyDescent="0.25"/>
  <cols>
    <col min="1" max="1" width="4" customWidth="1"/>
    <col min="2" max="2" width="7" customWidth="1"/>
    <col min="3" max="3" width="47.7109375" customWidth="1"/>
    <col min="4" max="4" width="10.140625" bestFit="1" customWidth="1"/>
    <col min="5" max="5" width="17.28515625" customWidth="1"/>
  </cols>
  <sheetData>
    <row r="1" spans="1:5" ht="15.75" x14ac:dyDescent="0.25">
      <c r="B1" s="33" t="s">
        <v>52</v>
      </c>
      <c r="C1" s="33"/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26" t="s">
        <v>41</v>
      </c>
      <c r="B4" s="26" t="s">
        <v>41</v>
      </c>
      <c r="C4" s="26"/>
      <c r="D4" s="26" t="s">
        <v>42</v>
      </c>
      <c r="E4" s="26" t="s">
        <v>43</v>
      </c>
    </row>
    <row r="5" spans="1:5" x14ac:dyDescent="0.25">
      <c r="A5" s="27" t="s">
        <v>44</v>
      </c>
      <c r="B5" s="27" t="s">
        <v>45</v>
      </c>
      <c r="C5" s="27" t="s">
        <v>46</v>
      </c>
      <c r="D5" s="27" t="s">
        <v>47</v>
      </c>
      <c r="E5" s="27" t="s">
        <v>48</v>
      </c>
    </row>
    <row r="6" spans="1:5" x14ac:dyDescent="0.25">
      <c r="A6" s="12">
        <v>1</v>
      </c>
      <c r="B6" s="30"/>
      <c r="C6" s="29"/>
      <c r="D6" s="31"/>
      <c r="E6" s="27"/>
    </row>
    <row r="7" spans="1:5" x14ac:dyDescent="0.25">
      <c r="A7" s="12">
        <v>2</v>
      </c>
      <c r="B7" s="12"/>
      <c r="C7" s="12"/>
      <c r="D7" s="28"/>
      <c r="E7" s="12"/>
    </row>
    <row r="8" spans="1:5" x14ac:dyDescent="0.25">
      <c r="A8" s="12">
        <v>3</v>
      </c>
      <c r="B8" s="12"/>
      <c r="C8" s="12"/>
      <c r="D8" s="28"/>
      <c r="E8" s="12"/>
    </row>
    <row r="9" spans="1:5" x14ac:dyDescent="0.25">
      <c r="A9" s="12">
        <v>4</v>
      </c>
      <c r="B9" s="12"/>
      <c r="C9" s="12"/>
      <c r="D9" s="28"/>
      <c r="E9" s="12"/>
    </row>
    <row r="10" spans="1:5" x14ac:dyDescent="0.25">
      <c r="A10" s="12">
        <v>5</v>
      </c>
      <c r="B10" s="12"/>
      <c r="C10" s="12"/>
      <c r="D10" s="28"/>
      <c r="E10" s="12"/>
    </row>
    <row r="11" spans="1:5" x14ac:dyDescent="0.25">
      <c r="A11" s="12">
        <v>6</v>
      </c>
      <c r="B11" s="12"/>
      <c r="C11" s="12"/>
      <c r="D11" s="28"/>
      <c r="E11" s="12"/>
    </row>
    <row r="12" spans="1:5" x14ac:dyDescent="0.25">
      <c r="A12" s="12">
        <v>7</v>
      </c>
      <c r="B12" s="12"/>
      <c r="C12" s="12"/>
      <c r="D12" s="28"/>
      <c r="E12" s="12"/>
    </row>
    <row r="13" spans="1:5" x14ac:dyDescent="0.25">
      <c r="A13" s="12">
        <v>8</v>
      </c>
      <c r="B13" s="12"/>
      <c r="C13" s="12"/>
      <c r="D13" s="28"/>
      <c r="E13" s="12"/>
    </row>
    <row r="14" spans="1:5" x14ac:dyDescent="0.25">
      <c r="A14" s="12">
        <v>9</v>
      </c>
      <c r="B14" s="12"/>
      <c r="C14" s="12"/>
      <c r="D14" s="28"/>
      <c r="E14" s="12"/>
    </row>
    <row r="15" spans="1:5" x14ac:dyDescent="0.25">
      <c r="A15" s="12">
        <v>10</v>
      </c>
      <c r="B15" s="12"/>
      <c r="C15" s="12"/>
      <c r="D15" s="28"/>
      <c r="E15" s="12"/>
    </row>
    <row r="16" spans="1:5" x14ac:dyDescent="0.25">
      <c r="A16" s="12">
        <v>11</v>
      </c>
      <c r="B16" s="12"/>
      <c r="C16" s="12"/>
      <c r="D16" s="28"/>
      <c r="E16" s="12"/>
    </row>
    <row r="17" spans="1:5" x14ac:dyDescent="0.25">
      <c r="A17" s="12">
        <v>12</v>
      </c>
      <c r="B17" s="12"/>
      <c r="C17" s="12"/>
      <c r="D17" s="28"/>
      <c r="E17" s="12"/>
    </row>
    <row r="18" spans="1:5" x14ac:dyDescent="0.25">
      <c r="A18" s="12">
        <v>13</v>
      </c>
      <c r="B18" s="12"/>
      <c r="C18" s="12"/>
      <c r="D18" s="28"/>
      <c r="E18" s="12"/>
    </row>
    <row r="19" spans="1:5" x14ac:dyDescent="0.25">
      <c r="A19" s="12">
        <v>14</v>
      </c>
      <c r="B19" s="12"/>
      <c r="C19" s="12"/>
      <c r="D19" s="28"/>
      <c r="E19" s="12"/>
    </row>
    <row r="20" spans="1:5" x14ac:dyDescent="0.25">
      <c r="A20" s="12">
        <v>15</v>
      </c>
      <c r="B20" s="12"/>
      <c r="C20" s="12"/>
      <c r="D20" s="28"/>
      <c r="E20" s="12"/>
    </row>
    <row r="21" spans="1:5" x14ac:dyDescent="0.25">
      <c r="A21" s="12">
        <v>16</v>
      </c>
      <c r="B21" s="12"/>
      <c r="C21" s="12"/>
      <c r="D21" s="28"/>
      <c r="E21" s="12"/>
    </row>
    <row r="22" spans="1:5" x14ac:dyDescent="0.25">
      <c r="A22" s="12"/>
      <c r="B22" s="12"/>
      <c r="C22" s="12"/>
      <c r="D22" s="28"/>
      <c r="E22" s="12"/>
    </row>
    <row r="23" spans="1:5" x14ac:dyDescent="0.25">
      <c r="A23" s="12"/>
      <c r="B23" s="12"/>
      <c r="C23" s="12"/>
      <c r="D23" s="28"/>
      <c r="E23" s="12"/>
    </row>
    <row r="24" spans="1:5" x14ac:dyDescent="0.25">
      <c r="A24" s="12"/>
      <c r="B24" s="12"/>
      <c r="C24" s="12"/>
      <c r="D24" s="28"/>
      <c r="E24" s="12"/>
    </row>
    <row r="25" spans="1:5" x14ac:dyDescent="0.25">
      <c r="A25" s="12"/>
      <c r="B25" s="12"/>
      <c r="C25" s="12"/>
      <c r="D25" s="28"/>
      <c r="E25" s="12"/>
    </row>
    <row r="26" spans="1:5" x14ac:dyDescent="0.25">
      <c r="A26" s="12"/>
      <c r="B26" s="12"/>
      <c r="C26" s="12"/>
      <c r="D26" s="28"/>
      <c r="E26" s="12"/>
    </row>
    <row r="27" spans="1:5" x14ac:dyDescent="0.25">
      <c r="A27" s="12"/>
      <c r="B27" s="12"/>
      <c r="C27" s="12"/>
      <c r="D27" s="28"/>
      <c r="E27" s="12"/>
    </row>
    <row r="28" spans="1:5" x14ac:dyDescent="0.25">
      <c r="A28" s="12"/>
      <c r="B28" s="12"/>
      <c r="C28" s="12"/>
      <c r="D28" s="12"/>
      <c r="E28" s="1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Текущий ремонт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2021-01-27T09:02:12Z</cp:lastPrinted>
  <dcterms:created xsi:type="dcterms:W3CDTF">2011-07-25T05:21:17Z</dcterms:created>
  <dcterms:modified xsi:type="dcterms:W3CDTF">2024-01-22T07:50:02Z</dcterms:modified>
</cp:coreProperties>
</file>