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екущий ремонт" sheetId="10" r:id="rId4"/>
    <sheet name="ТР конструкт.эл" sheetId="3" r:id="rId5"/>
    <sheet name="ТР эл.оборуд." sheetId="7" r:id="rId6"/>
    <sheet name="ТР инж.об." sheetId="4" r:id="rId7"/>
    <sheet name="Лиц. счет. Св. расчет" sheetId="5" r:id="rId8"/>
    <sheet name="Заявления жителей" sheetId="8" r:id="rId9"/>
    <sheet name="Доп.раб." sheetId="9" r:id="rId1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/>
  <c r="C8"/>
  <c r="D23" i="6"/>
  <c r="D73" i="1"/>
  <c r="C73"/>
  <c r="D6" i="3"/>
  <c r="D15" i="4"/>
  <c r="C15"/>
  <c r="D21" i="6"/>
  <c r="C21"/>
  <c r="C18"/>
  <c r="D18" i="2"/>
  <c r="C18"/>
  <c r="C16"/>
  <c r="D68" i="1"/>
  <c r="C68"/>
  <c r="C64"/>
  <c r="D16" i="6"/>
  <c r="C58" i="1"/>
  <c r="C52"/>
  <c r="D8" i="9"/>
  <c r="C8"/>
  <c r="C47" i="1"/>
  <c r="D6" i="9"/>
  <c r="C39" i="1"/>
  <c r="C32"/>
  <c r="C26"/>
  <c r="C10" i="2" l="1"/>
  <c r="D11" i="5"/>
  <c r="C8" i="4"/>
  <c r="C20" i="1"/>
  <c r="D6" i="6"/>
  <c r="D8" s="1"/>
  <c r="D10" s="1"/>
  <c r="D12" s="1"/>
  <c r="D14" s="1"/>
  <c r="D6" i="2"/>
  <c r="C15" i="1"/>
  <c r="C16" s="1"/>
  <c r="D6" i="4"/>
  <c r="C10" i="1"/>
  <c r="J9" i="5"/>
  <c r="D10" i="2" l="1"/>
  <c r="D12" s="1"/>
  <c r="D14" s="1"/>
  <c r="D8" i="4"/>
  <c r="D10" s="1"/>
  <c r="D10" i="1"/>
  <c r="D16" s="1"/>
  <c r="D20" s="1"/>
  <c r="D26" s="1"/>
  <c r="D32" s="1"/>
  <c r="D39" s="1"/>
  <c r="D47" s="1"/>
  <c r="D52" s="1"/>
  <c r="D58" s="1"/>
  <c r="D64" s="1"/>
  <c r="N21" i="5" l="1"/>
  <c r="E4"/>
  <c r="M4"/>
  <c r="L4"/>
  <c r="K4"/>
  <c r="J4"/>
  <c r="I4"/>
  <c r="H4"/>
  <c r="G4"/>
  <c r="F4"/>
  <c r="D4"/>
  <c r="C4"/>
  <c r="B4"/>
  <c r="M14"/>
  <c r="N22"/>
  <c r="N20"/>
  <c r="M19"/>
  <c r="L19"/>
  <c r="K19"/>
  <c r="J19"/>
  <c r="H19"/>
  <c r="G19"/>
  <c r="F19"/>
  <c r="E19"/>
  <c r="D19"/>
  <c r="C19"/>
  <c r="B19"/>
  <c r="N18"/>
  <c r="N17"/>
  <c r="N8"/>
  <c r="J14"/>
  <c r="N12"/>
  <c r="L14"/>
  <c r="K14"/>
  <c r="I14"/>
  <c r="H14"/>
  <c r="G14"/>
  <c r="F14"/>
  <c r="E14"/>
  <c r="D14"/>
  <c r="C14"/>
  <c r="M9"/>
  <c r="L9"/>
  <c r="K9"/>
  <c r="I9"/>
  <c r="H9"/>
  <c r="G9"/>
  <c r="F9"/>
  <c r="E9"/>
  <c r="D9"/>
  <c r="C9"/>
  <c r="B14"/>
  <c r="B9"/>
  <c r="J24" l="1"/>
  <c r="L24"/>
  <c r="K24"/>
  <c r="I19"/>
  <c r="I24" s="1"/>
  <c r="G24"/>
  <c r="F24"/>
  <c r="M24"/>
  <c r="H24"/>
  <c r="B24"/>
  <c r="E24"/>
  <c r="D24"/>
  <c r="C24"/>
  <c r="N19"/>
  <c r="N6"/>
  <c r="N23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<sst xmlns="http://schemas.openxmlformats.org/spreadsheetml/2006/main" count="231" uniqueCount="117">
  <si>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</si>
  <si>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</si>
  <si>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</si>
  <si>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</si>
  <si>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</si>
  <si>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</si>
  <si>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</si>
  <si>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</si>
  <si>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</si>
  <si>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</si>
  <si>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</si>
  <si>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</si>
  <si>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</si>
  <si>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</si>
  <si>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</si>
  <si>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</si>
  <si>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</si>
  <si>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</si>
  <si>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</si>
  <si>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</si>
  <si>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</si>
  <si>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</si>
  <si>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</si>
  <si>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</si>
  <si>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</si>
  <si>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</si>
  <si>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</si>
  <si>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</si>
  <si>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</si>
  <si>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</si>
  <si>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</si>
  <si>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</si>
  <si>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</si>
  <si>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</si>
  <si>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</si>
  <si>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</si>
  <si>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</si>
  <si>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</si>
  <si>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</si>
  <si>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</si>
  <si>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</si>
  <si>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</si>
  <si>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</si>
  <si>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</si>
  <si>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</si>
  <si>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</si>
  <si>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</si>
  <si>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</si>
  <si>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4</t>
  </si>
  <si>
    <t>Дополнительные работы</t>
  </si>
  <si>
    <t>4.Дополнительные работы</t>
  </si>
  <si>
    <t>18.10.16г.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</si>
  <si>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</si>
  <si>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</si>
  <si>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</si>
  <si>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</si>
  <si>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</si>
  <si>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</si>
  <si>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</si>
  <si>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Ген.директор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</si>
  <si>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</si>
  <si>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</si>
  <si>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</si>
  <si>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Обход подвалов на предмет утечек</t>
  </si>
  <si>
    <t>Лицевой счет. Сводный расчет  2023г</t>
  </si>
  <si>
    <t>Лицевой счёт  2023г</t>
  </si>
  <si>
    <t>Отогрев канализационных труб на крыше Подъезд №1-4</t>
  </si>
  <si>
    <t>Лицевой счёт 2023г</t>
  </si>
  <si>
    <t>Замена участка трубы стояков отопления Квартира №70,67</t>
  </si>
  <si>
    <t>Отключение дополнительного прибора на лоджии Квартира №33</t>
  </si>
  <si>
    <t xml:space="preserve">Обход подвала на предмет утечек </t>
  </si>
  <si>
    <t>Итого за февраль</t>
  </si>
  <si>
    <t>Удаление наледи и снежных шапок с крыши</t>
  </si>
  <si>
    <t>Монтаж демонтаж светильника предподъездного освещения Подъезд №4</t>
  </si>
  <si>
    <t>Итого за март</t>
  </si>
  <si>
    <t>Очистка водосточных воронок от льда</t>
  </si>
  <si>
    <t>Ремонт светильников. Замена лампочек и предохранителя</t>
  </si>
  <si>
    <t>Монтаж дополнительных стояков отопления Квартира №3,4</t>
  </si>
  <si>
    <t>Монтаж натяжного потолка полсе замены стояков Квартира №35</t>
  </si>
  <si>
    <t>Замена тройника на стояке ГВС в подвале</t>
  </si>
  <si>
    <t>Итого за апрель</t>
  </si>
  <si>
    <t>Остекление подъездных окон Подъезд №3,4</t>
  </si>
  <si>
    <t>Отключение отопления</t>
  </si>
  <si>
    <t xml:space="preserve">Итого за май </t>
  </si>
  <si>
    <t>Снятие ПРЭМ на теплоузле на поверку</t>
  </si>
  <si>
    <t>Установка труб вместо ПРЭМ</t>
  </si>
  <si>
    <t>Итого за июнь</t>
  </si>
  <si>
    <t>Демонтаж пакетного выключателя, монтаж автомата и проводов Квартира №35</t>
  </si>
  <si>
    <t>Привоз песка на придомовую территорию</t>
  </si>
  <si>
    <t>Промывка и опрессовка системы теплоснабжения</t>
  </si>
  <si>
    <t>Установка ПРЭМ после поверки</t>
  </si>
  <si>
    <t>Поверка ПРЭМ</t>
  </si>
  <si>
    <t>Итого за июль</t>
  </si>
  <si>
    <t>Работы ППР</t>
  </si>
  <si>
    <t>Скос травы на придомовой териитории</t>
  </si>
  <si>
    <t>Ремонт ХВС в подвале Квартира №32</t>
  </si>
  <si>
    <t>Итого за август</t>
  </si>
  <si>
    <t>Замена лампочек в подвале</t>
  </si>
  <si>
    <t>Ремонт отмоски у подъезда №4</t>
  </si>
  <si>
    <t>Замена отопительных приборов Квартира № 9</t>
  </si>
  <si>
    <t>Итого за сентябрь</t>
  </si>
  <si>
    <t xml:space="preserve">Запуск отопления </t>
  </si>
  <si>
    <t>Ремонт светильников. Замена лампочек и схем Подъезд №3</t>
  </si>
  <si>
    <t>Выданы материалы для ремонта системы отопления Квартира №35</t>
  </si>
  <si>
    <t>Итого за октябрь</t>
  </si>
  <si>
    <t>Итого за ноябрь</t>
  </si>
  <si>
    <t>Остекление наружной и подъездной рамы в подъезде №4</t>
  </si>
  <si>
    <t>Перестекление подъездной рамы Подъезд №3</t>
  </si>
  <si>
    <t>Замена лампочки в тамбуре Подъезд №2,4</t>
  </si>
  <si>
    <t>Ремонт светильника замена лампочки и схемы подъезд №3</t>
  </si>
  <si>
    <t>Замена электрических проводов в подъезде на общем стояке Квартира №11,12</t>
  </si>
  <si>
    <t>Установка батареи Квартира №37</t>
  </si>
  <si>
    <t>Замена отопительного прибора Квартира №31</t>
  </si>
  <si>
    <t>Замена запорной арматуры Подъезд №33</t>
  </si>
  <si>
    <t>Заделка отверстий лестничного марша, замазка дверной коробки Квартира №26</t>
  </si>
  <si>
    <t>Итого за декабрь</t>
  </si>
  <si>
    <t>Замена запорной арматуры Квартира №33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</si>
</sst>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opLeftCell="A64" workbookViewId="0">
      <selection activeCell="D74" sqref="D74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6" t="s">
        <v>65</v>
      </c>
      <c r="C1" s="56"/>
      <c r="D1" s="56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5" t="s">
        <v>4</v>
      </c>
      <c r="C3" s="55"/>
      <c r="D3" s="55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>
      <c r="A6" s="29">
        <v>1</v>
      </c>
      <c r="B6" s="29" t="s">
        <v>57</v>
      </c>
      <c r="C6" s="29">
        <v>1223.92</v>
      </c>
      <c r="D6" s="30"/>
      <c r="E6" s="4"/>
      <c r="F6" s="4"/>
    </row>
    <row r="7" spans="1:8" s="5" customFormat="1" ht="60">
      <c r="A7" s="29">
        <v>2</v>
      </c>
      <c r="B7" s="29" t="s">
        <v>61</v>
      </c>
      <c r="C7" s="29">
        <v>935</v>
      </c>
      <c r="D7" s="30"/>
      <c r="E7" s="4"/>
      <c r="F7" s="4"/>
    </row>
    <row r="8" spans="1:8">
      <c r="A8" s="29">
        <v>3</v>
      </c>
      <c r="B8" s="29" t="s">
        <v>63</v>
      </c>
      <c r="C8" s="29">
        <v>790</v>
      </c>
      <c r="D8" s="30"/>
      <c r="E8" s="1"/>
      <c r="F8" s="1"/>
    </row>
    <row r="9" spans="1:8" ht="30">
      <c r="A9" s="29">
        <v>4</v>
      </c>
      <c r="B9" s="29" t="s">
        <v>66</v>
      </c>
      <c r="C9" s="29">
        <v>1684</v>
      </c>
      <c r="D9" s="30"/>
      <c r="E9" s="1"/>
      <c r="F9" s="1"/>
    </row>
    <row r="10" spans="1:8">
      <c r="A10" s="29"/>
      <c r="B10" s="30" t="s">
        <v>62</v>
      </c>
      <c r="C10" s="30">
        <f>SUM(C6:C9)</f>
        <v>4632.92</v>
      </c>
      <c r="D10" s="30">
        <f>C10</f>
        <v>4632.92</v>
      </c>
      <c r="E10" s="1"/>
      <c r="F10" s="1"/>
    </row>
    <row r="11" spans="1:8">
      <c r="A11" s="29"/>
      <c r="B11" s="30" t="s">
        <v>6</v>
      </c>
      <c r="C11" s="30"/>
      <c r="D11" s="30"/>
      <c r="E11" s="1"/>
      <c r="F11" s="1"/>
    </row>
    <row r="12" spans="1:8" ht="30">
      <c r="A12" s="29">
        <v>1</v>
      </c>
      <c r="B12" s="29" t="s">
        <v>57</v>
      </c>
      <c r="C12" s="29">
        <v>1223.92</v>
      </c>
      <c r="D12" s="30"/>
      <c r="E12" s="1"/>
      <c r="F12" s="1"/>
    </row>
    <row r="13" spans="1:8" ht="60">
      <c r="A13" s="29">
        <v>2</v>
      </c>
      <c r="B13" s="29" t="s">
        <v>61</v>
      </c>
      <c r="C13" s="29">
        <v>935</v>
      </c>
      <c r="D13" s="30"/>
      <c r="E13" s="1"/>
      <c r="F13" s="1"/>
    </row>
    <row r="14" spans="1:8" ht="30">
      <c r="A14" s="29">
        <v>3</v>
      </c>
      <c r="B14" s="29" t="s">
        <v>69</v>
      </c>
      <c r="C14" s="29">
        <v>790</v>
      </c>
      <c r="D14" s="30"/>
      <c r="E14" s="1"/>
      <c r="F14" s="1"/>
    </row>
    <row r="15" spans="1:8">
      <c r="A15" s="29">
        <v>4</v>
      </c>
      <c r="B15" s="29" t="s">
        <v>70</v>
      </c>
      <c r="C15" s="29">
        <f>790+395</f>
        <v>1185</v>
      </c>
      <c r="D15" s="30"/>
      <c r="E15" s="1"/>
      <c r="F15" s="1"/>
    </row>
    <row r="16" spans="1:8">
      <c r="A16" s="29"/>
      <c r="B16" s="30" t="s">
        <v>71</v>
      </c>
      <c r="C16" s="30">
        <f>SUM(C12:C15)</f>
        <v>4133.92</v>
      </c>
      <c r="D16" s="30">
        <f>C16+D10</f>
        <v>8766.84</v>
      </c>
      <c r="E16" s="1"/>
      <c r="F16" s="1"/>
    </row>
    <row r="17" spans="1:6">
      <c r="A17" s="29"/>
      <c r="B17" s="30" t="s">
        <v>3</v>
      </c>
      <c r="C17" s="30"/>
      <c r="D17" s="30"/>
      <c r="E17" s="1"/>
      <c r="F17" s="1"/>
    </row>
    <row r="18" spans="1:6" ht="30">
      <c r="A18" s="29">
        <v>1</v>
      </c>
      <c r="B18" s="29" t="s">
        <v>57</v>
      </c>
      <c r="C18" s="29">
        <v>1223.92</v>
      </c>
      <c r="D18" s="30"/>
      <c r="E18" s="1"/>
      <c r="F18" s="1"/>
    </row>
    <row r="19" spans="1:6" ht="60">
      <c r="A19" s="29">
        <v>2</v>
      </c>
      <c r="B19" s="29" t="s">
        <v>61</v>
      </c>
      <c r="C19" s="29">
        <v>935</v>
      </c>
      <c r="D19" s="30"/>
      <c r="E19" s="1"/>
      <c r="F19" s="1"/>
    </row>
    <row r="20" spans="1:6">
      <c r="A20" s="29"/>
      <c r="B20" s="30" t="s">
        <v>74</v>
      </c>
      <c r="C20" s="30">
        <f>SUM(C18:C19)</f>
        <v>2158.92</v>
      </c>
      <c r="D20" s="30">
        <f>C20+D16</f>
        <v>10925.76</v>
      </c>
      <c r="E20" s="1"/>
      <c r="F20" s="1"/>
    </row>
    <row r="21" spans="1:6">
      <c r="A21" s="29"/>
      <c r="B21" s="30" t="s">
        <v>8</v>
      </c>
      <c r="C21" s="29"/>
      <c r="D21" s="30"/>
      <c r="E21" s="1"/>
      <c r="F21" s="1"/>
    </row>
    <row r="22" spans="1:6" ht="30">
      <c r="A22" s="29">
        <v>1</v>
      </c>
      <c r="B22" s="29" t="s">
        <v>57</v>
      </c>
      <c r="C22" s="29">
        <v>1223.92</v>
      </c>
      <c r="D22" s="30"/>
      <c r="E22" s="1"/>
      <c r="F22" s="1"/>
    </row>
    <row r="23" spans="1:6" ht="60">
      <c r="A23" s="29">
        <v>2</v>
      </c>
      <c r="B23" s="29" t="s">
        <v>61</v>
      </c>
      <c r="C23" s="29">
        <v>935</v>
      </c>
      <c r="D23" s="30"/>
      <c r="E23" s="1"/>
      <c r="F23" s="1"/>
    </row>
    <row r="24" spans="1:6">
      <c r="A24" s="29">
        <v>3</v>
      </c>
      <c r="B24" s="29" t="s">
        <v>63</v>
      </c>
      <c r="C24" s="29">
        <v>790</v>
      </c>
      <c r="D24" s="30"/>
      <c r="E24" s="1"/>
      <c r="F24" s="1"/>
    </row>
    <row r="25" spans="1:6">
      <c r="A25" s="29">
        <v>4</v>
      </c>
      <c r="B25" s="29" t="s">
        <v>79</v>
      </c>
      <c r="C25" s="29">
        <v>2571.8000000000002</v>
      </c>
      <c r="D25" s="30"/>
      <c r="E25" s="1"/>
      <c r="F25" s="1"/>
    </row>
    <row r="26" spans="1:6">
      <c r="A26" s="29"/>
      <c r="B26" s="30" t="s">
        <v>80</v>
      </c>
      <c r="C26" s="30">
        <f>SUM(C22:C25)</f>
        <v>5520.72</v>
      </c>
      <c r="D26" s="30">
        <f>C26+D20</f>
        <v>16446.48</v>
      </c>
      <c r="E26" s="1"/>
      <c r="F26" s="1"/>
    </row>
    <row r="27" spans="1:6">
      <c r="A27" s="29"/>
      <c r="B27" s="30" t="s">
        <v>9</v>
      </c>
      <c r="C27" s="29"/>
      <c r="D27" s="30"/>
      <c r="E27" s="1"/>
      <c r="F27" s="1"/>
    </row>
    <row r="28" spans="1:6" ht="30">
      <c r="A28" s="29">
        <v>1</v>
      </c>
      <c r="B28" s="29" t="s">
        <v>57</v>
      </c>
      <c r="C28" s="29">
        <v>1223.92</v>
      </c>
      <c r="D28" s="30"/>
      <c r="E28" s="1"/>
      <c r="F28" s="1"/>
    </row>
    <row r="29" spans="1:6" ht="60">
      <c r="A29" s="29">
        <v>2</v>
      </c>
      <c r="B29" s="29" t="s">
        <v>61</v>
      </c>
      <c r="C29" s="29">
        <v>935</v>
      </c>
      <c r="D29" s="30"/>
      <c r="E29" s="1"/>
      <c r="F29" s="1"/>
    </row>
    <row r="30" spans="1:6">
      <c r="A30" s="29">
        <v>3</v>
      </c>
      <c r="B30" s="29" t="s">
        <v>82</v>
      </c>
      <c r="C30" s="29">
        <v>790</v>
      </c>
      <c r="D30" s="29"/>
      <c r="E30" s="1"/>
      <c r="F30" s="1"/>
    </row>
    <row r="31" spans="1:6">
      <c r="A31" s="29">
        <v>4</v>
      </c>
      <c r="B31" s="29" t="s">
        <v>63</v>
      </c>
      <c r="C31" s="29">
        <v>790</v>
      </c>
      <c r="D31" s="30"/>
      <c r="E31" s="1"/>
      <c r="F31" s="1"/>
    </row>
    <row r="32" spans="1:6" s="5" customFormat="1">
      <c r="A32" s="29"/>
      <c r="B32" s="30" t="s">
        <v>83</v>
      </c>
      <c r="C32" s="30">
        <f>SUM(C28:C31)</f>
        <v>3738.92</v>
      </c>
      <c r="D32" s="30">
        <f>C32+D26</f>
        <v>20185.400000000001</v>
      </c>
      <c r="E32" s="4"/>
      <c r="F32" s="4"/>
    </row>
    <row r="33" spans="1:6" s="5" customFormat="1">
      <c r="A33" s="29"/>
      <c r="B33" s="30" t="s">
        <v>10</v>
      </c>
      <c r="C33" s="29"/>
      <c r="D33" s="30"/>
      <c r="E33" s="4"/>
      <c r="F33" s="4"/>
    </row>
    <row r="34" spans="1:6" s="5" customFormat="1" ht="30">
      <c r="A34" s="29">
        <v>1</v>
      </c>
      <c r="B34" s="29" t="s">
        <v>57</v>
      </c>
      <c r="C34" s="29">
        <v>1223.92</v>
      </c>
      <c r="D34" s="30"/>
      <c r="E34" s="4"/>
      <c r="F34" s="4"/>
    </row>
    <row r="35" spans="1:6" s="5" customFormat="1" ht="60">
      <c r="A35" s="29">
        <v>2</v>
      </c>
      <c r="B35" s="29" t="s">
        <v>61</v>
      </c>
      <c r="C35" s="29">
        <v>935</v>
      </c>
      <c r="D35" s="30"/>
      <c r="E35" s="4"/>
      <c r="F35" s="4"/>
    </row>
    <row r="36" spans="1:6" s="5" customFormat="1">
      <c r="A36" s="29">
        <v>3</v>
      </c>
      <c r="B36" s="29" t="s">
        <v>63</v>
      </c>
      <c r="C36" s="29">
        <v>525.35</v>
      </c>
      <c r="D36" s="30"/>
      <c r="E36" s="4"/>
      <c r="F36" s="4"/>
    </row>
    <row r="37" spans="1:6" s="5" customFormat="1">
      <c r="A37" s="29">
        <v>4</v>
      </c>
      <c r="B37" s="29" t="s">
        <v>84</v>
      </c>
      <c r="C37" s="29">
        <v>790</v>
      </c>
      <c r="D37" s="30"/>
      <c r="E37" s="4"/>
      <c r="F37" s="4"/>
    </row>
    <row r="38" spans="1:6" s="5" customFormat="1">
      <c r="A38" s="29">
        <v>5</v>
      </c>
      <c r="B38" s="29" t="s">
        <v>85</v>
      </c>
      <c r="C38" s="29">
        <v>3554.3</v>
      </c>
      <c r="D38" s="30"/>
      <c r="E38" s="4"/>
      <c r="F38" s="4"/>
    </row>
    <row r="39" spans="1:6" s="5" customFormat="1">
      <c r="A39" s="29"/>
      <c r="B39" s="30" t="s">
        <v>86</v>
      </c>
      <c r="C39" s="30">
        <f>SUM(C34:C38)</f>
        <v>7028.57</v>
      </c>
      <c r="D39" s="30">
        <f>C39+D32</f>
        <v>27213.97</v>
      </c>
      <c r="E39" s="4"/>
      <c r="F39" s="4"/>
    </row>
    <row r="40" spans="1:6" s="5" customFormat="1">
      <c r="A40" s="29"/>
      <c r="B40" s="30" t="s">
        <v>11</v>
      </c>
      <c r="C40" s="29"/>
      <c r="D40" s="30"/>
      <c r="E40" s="4"/>
      <c r="F40" s="4"/>
    </row>
    <row r="41" spans="1:6" s="5" customFormat="1" ht="30">
      <c r="A41" s="29">
        <v>1</v>
      </c>
      <c r="B41" s="29" t="s">
        <v>57</v>
      </c>
      <c r="C41" s="29">
        <v>1223.92</v>
      </c>
      <c r="D41" s="30"/>
      <c r="E41" s="4"/>
      <c r="F41" s="4"/>
    </row>
    <row r="42" spans="1:6" s="5" customFormat="1" ht="60">
      <c r="A42" s="29">
        <v>2</v>
      </c>
      <c r="B42" s="29" t="s">
        <v>61</v>
      </c>
      <c r="C42" s="29">
        <v>935</v>
      </c>
      <c r="D42" s="30"/>
      <c r="E42" s="4"/>
      <c r="F42" s="4"/>
    </row>
    <row r="43" spans="1:6" s="5" customFormat="1">
      <c r="A43" s="29">
        <v>3</v>
      </c>
      <c r="B43" s="29" t="s">
        <v>89</v>
      </c>
      <c r="C43" s="29">
        <v>3851.25</v>
      </c>
      <c r="D43" s="30"/>
      <c r="E43" s="4"/>
      <c r="F43" s="4"/>
    </row>
    <row r="44" spans="1:6" s="5" customFormat="1">
      <c r="A44" s="29">
        <v>4</v>
      </c>
      <c r="B44" s="29" t="s">
        <v>63</v>
      </c>
      <c r="C44" s="29">
        <v>790</v>
      </c>
      <c r="D44" s="30"/>
      <c r="E44" s="4"/>
      <c r="F44" s="4"/>
    </row>
    <row r="45" spans="1:6" s="5" customFormat="1">
      <c r="A45" s="29">
        <v>5</v>
      </c>
      <c r="B45" s="29" t="s">
        <v>90</v>
      </c>
      <c r="C45" s="29">
        <v>2963.2</v>
      </c>
      <c r="D45" s="30"/>
      <c r="E45" s="4"/>
      <c r="F45" s="4"/>
    </row>
    <row r="46" spans="1:6" s="5" customFormat="1">
      <c r="A46" s="29">
        <v>6</v>
      </c>
      <c r="B46" s="29" t="s">
        <v>91</v>
      </c>
      <c r="C46" s="29">
        <v>11500</v>
      </c>
      <c r="D46" s="30"/>
      <c r="E46" s="4"/>
      <c r="F46" s="4"/>
    </row>
    <row r="47" spans="1:6" s="5" customFormat="1">
      <c r="A47" s="29"/>
      <c r="B47" s="30" t="s">
        <v>92</v>
      </c>
      <c r="C47" s="30">
        <f>SUM(C41:C46)</f>
        <v>21263.37</v>
      </c>
      <c r="D47" s="30">
        <f>C47+D39</f>
        <v>48477.34</v>
      </c>
      <c r="E47" s="4"/>
      <c r="F47" s="4"/>
    </row>
    <row r="48" spans="1:6" s="5" customFormat="1">
      <c r="A48" s="29"/>
      <c r="B48" s="30" t="s">
        <v>12</v>
      </c>
      <c r="C48" s="29"/>
      <c r="D48" s="30"/>
      <c r="E48" s="4"/>
      <c r="F48" s="4"/>
    </row>
    <row r="49" spans="1:6" s="5" customFormat="1" ht="30">
      <c r="A49" s="29">
        <v>1</v>
      </c>
      <c r="B49" s="29" t="s">
        <v>57</v>
      </c>
      <c r="C49" s="29">
        <v>1223.92</v>
      </c>
      <c r="D49" s="30"/>
      <c r="E49" s="4"/>
      <c r="F49" s="4"/>
    </row>
    <row r="50" spans="1:6" s="5" customFormat="1" ht="60">
      <c r="A50" s="29">
        <v>2</v>
      </c>
      <c r="B50" s="29" t="s">
        <v>61</v>
      </c>
      <c r="C50" s="29">
        <v>935</v>
      </c>
      <c r="D50" s="30"/>
      <c r="E50" s="4"/>
      <c r="F50" s="4"/>
    </row>
    <row r="51" spans="1:6" s="5" customFormat="1">
      <c r="A51" s="29">
        <v>3</v>
      </c>
      <c r="B51" s="29" t="s">
        <v>95</v>
      </c>
      <c r="C51" s="29">
        <v>2370</v>
      </c>
      <c r="D51" s="30"/>
      <c r="E51" s="4"/>
      <c r="F51" s="4"/>
    </row>
    <row r="52" spans="1:6" s="5" customFormat="1">
      <c r="A52" s="29"/>
      <c r="B52" s="30" t="s">
        <v>96</v>
      </c>
      <c r="C52" s="30">
        <f>SUM(C49:C51)</f>
        <v>4528.92</v>
      </c>
      <c r="D52" s="30">
        <f>C52+D47</f>
        <v>53006.259999999995</v>
      </c>
      <c r="E52" s="4"/>
      <c r="F52" s="4"/>
    </row>
    <row r="53" spans="1:6" s="5" customFormat="1">
      <c r="A53" s="29"/>
      <c r="B53" s="30" t="s">
        <v>13</v>
      </c>
      <c r="C53" s="29"/>
      <c r="D53" s="30"/>
      <c r="E53" s="4"/>
      <c r="F53" s="4"/>
    </row>
    <row r="54" spans="1:6" s="5" customFormat="1" ht="30">
      <c r="A54" s="29">
        <v>1</v>
      </c>
      <c r="B54" s="29" t="s">
        <v>57</v>
      </c>
      <c r="C54" s="29">
        <v>1223.92</v>
      </c>
      <c r="D54" s="30"/>
      <c r="E54" s="4"/>
      <c r="F54" s="4"/>
    </row>
    <row r="55" spans="1:6" s="5" customFormat="1" ht="60">
      <c r="A55" s="29">
        <v>2</v>
      </c>
      <c r="B55" s="29" t="s">
        <v>61</v>
      </c>
      <c r="C55" s="29">
        <v>935</v>
      </c>
      <c r="D55" s="30"/>
      <c r="E55" s="4"/>
      <c r="F55" s="4"/>
    </row>
    <row r="56" spans="1:6" s="5" customFormat="1">
      <c r="A56" s="29">
        <v>3</v>
      </c>
      <c r="B56" s="29" t="s">
        <v>70</v>
      </c>
      <c r="C56" s="29">
        <v>790</v>
      </c>
      <c r="D56" s="30"/>
      <c r="E56" s="4"/>
      <c r="F56" s="4"/>
    </row>
    <row r="57" spans="1:6" s="5" customFormat="1">
      <c r="A57" s="29">
        <v>4</v>
      </c>
      <c r="B57" s="29" t="s">
        <v>101</v>
      </c>
      <c r="C57" s="29">
        <v>2370</v>
      </c>
      <c r="D57" s="30"/>
      <c r="E57" s="4"/>
      <c r="F57" s="4"/>
    </row>
    <row r="58" spans="1:6" s="5" customFormat="1">
      <c r="A58" s="29"/>
      <c r="B58" s="30" t="s">
        <v>100</v>
      </c>
      <c r="C58" s="30">
        <f>SUM(C54:C57)</f>
        <v>5318.92</v>
      </c>
      <c r="D58" s="30">
        <f>C58+D52</f>
        <v>58325.179999999993</v>
      </c>
      <c r="E58" s="4"/>
      <c r="F58" s="4"/>
    </row>
    <row r="59" spans="1:6" s="5" customFormat="1">
      <c r="A59" s="29"/>
      <c r="B59" s="30" t="s">
        <v>14</v>
      </c>
      <c r="C59" s="29"/>
      <c r="D59" s="30"/>
      <c r="E59" s="4"/>
      <c r="F59" s="4"/>
    </row>
    <row r="60" spans="1:6" s="5" customFormat="1" ht="30">
      <c r="A60" s="29">
        <v>1</v>
      </c>
      <c r="B60" s="29" t="s">
        <v>57</v>
      </c>
      <c r="C60" s="29">
        <v>1223.92</v>
      </c>
      <c r="D60" s="30"/>
      <c r="E60" s="4"/>
      <c r="F60" s="4"/>
    </row>
    <row r="61" spans="1:6" s="5" customFormat="1" ht="60">
      <c r="A61" s="29">
        <v>2</v>
      </c>
      <c r="B61" s="29" t="s">
        <v>61</v>
      </c>
      <c r="C61" s="29">
        <v>935</v>
      </c>
      <c r="D61" s="30"/>
      <c r="E61" s="4"/>
      <c r="F61" s="4"/>
    </row>
    <row r="62" spans="1:6" s="5" customFormat="1">
      <c r="A62" s="29">
        <v>3</v>
      </c>
      <c r="B62" s="29" t="s">
        <v>70</v>
      </c>
      <c r="C62" s="29">
        <v>395</v>
      </c>
      <c r="D62" s="30"/>
      <c r="E62" s="4"/>
      <c r="F62" s="4"/>
    </row>
    <row r="63" spans="1:6" s="5" customFormat="1" ht="30">
      <c r="A63" s="29">
        <v>4</v>
      </c>
      <c r="B63" s="29" t="s">
        <v>103</v>
      </c>
      <c r="C63" s="29">
        <v>14780</v>
      </c>
      <c r="D63" s="30"/>
      <c r="E63" s="4"/>
      <c r="F63" s="4"/>
    </row>
    <row r="64" spans="1:6" s="5" customFormat="1">
      <c r="A64" s="29"/>
      <c r="B64" s="30" t="s">
        <v>104</v>
      </c>
      <c r="C64" s="30">
        <f>SUM(C60:C63)</f>
        <v>17333.919999999998</v>
      </c>
      <c r="D64" s="30">
        <f>C64+D58</f>
        <v>75659.099999999991</v>
      </c>
      <c r="E64" s="4"/>
      <c r="F64" s="4"/>
    </row>
    <row r="65" spans="1:6" s="5" customFormat="1">
      <c r="A65" s="29"/>
      <c r="B65" s="30" t="s">
        <v>15</v>
      </c>
      <c r="C65" s="29"/>
      <c r="D65" s="30"/>
      <c r="E65" s="4"/>
      <c r="F65" s="4"/>
    </row>
    <row r="66" spans="1:6" s="5" customFormat="1" ht="30">
      <c r="A66" s="29">
        <v>1</v>
      </c>
      <c r="B66" s="29" t="s">
        <v>57</v>
      </c>
      <c r="C66" s="29">
        <v>1223.92</v>
      </c>
      <c r="D66" s="30"/>
      <c r="E66" s="4"/>
      <c r="F66" s="4"/>
    </row>
    <row r="67" spans="1:6" s="5" customFormat="1" ht="60">
      <c r="A67" s="29">
        <v>2</v>
      </c>
      <c r="B67" s="29" t="s">
        <v>61</v>
      </c>
      <c r="C67" s="29">
        <v>935</v>
      </c>
      <c r="D67" s="30"/>
      <c r="E67" s="4"/>
      <c r="F67" s="4"/>
    </row>
    <row r="68" spans="1:6" s="5" customFormat="1">
      <c r="A68" s="29"/>
      <c r="B68" s="30" t="s">
        <v>105</v>
      </c>
      <c r="C68" s="30">
        <f>SUM(C66:C67)</f>
        <v>2158.92</v>
      </c>
      <c r="D68" s="30">
        <f>C68+D64</f>
        <v>77818.01999999999</v>
      </c>
      <c r="E68" s="4"/>
      <c r="F68" s="4"/>
    </row>
    <row r="69" spans="1:6" s="5" customFormat="1">
      <c r="A69" s="29"/>
      <c r="B69" s="30" t="s">
        <v>16</v>
      </c>
      <c r="C69" s="29"/>
      <c r="D69" s="30"/>
      <c r="E69" s="4"/>
      <c r="F69" s="4"/>
    </row>
    <row r="70" spans="1:6" s="5" customFormat="1" ht="30">
      <c r="A70" s="29">
        <v>1</v>
      </c>
      <c r="B70" s="29" t="s">
        <v>57</v>
      </c>
      <c r="C70" s="29">
        <v>1223.92</v>
      </c>
      <c r="D70" s="30"/>
      <c r="E70" s="4"/>
      <c r="F70" s="4"/>
    </row>
    <row r="71" spans="1:6" s="5" customFormat="1" ht="60">
      <c r="A71" s="29">
        <v>2</v>
      </c>
      <c r="B71" s="29" t="s">
        <v>61</v>
      </c>
      <c r="C71" s="29">
        <v>935</v>
      </c>
      <c r="D71" s="30"/>
      <c r="E71" s="4"/>
      <c r="F71" s="4"/>
    </row>
    <row r="72" spans="1:6" s="5" customFormat="1" ht="30">
      <c r="A72" s="29">
        <v>3</v>
      </c>
      <c r="B72" s="29" t="s">
        <v>66</v>
      </c>
      <c r="C72" s="29">
        <v>1637</v>
      </c>
      <c r="D72" s="30"/>
      <c r="E72" s="4"/>
      <c r="F72" s="4"/>
    </row>
    <row r="73" spans="1:6" s="5" customFormat="1">
      <c r="A73" s="29"/>
      <c r="B73" s="30" t="s">
        <v>115</v>
      </c>
      <c r="C73" s="30">
        <f>SUM(C70:C72)</f>
        <v>3795.92</v>
      </c>
      <c r="D73" s="30">
        <f>C73+D68</f>
        <v>81613.939999999988</v>
      </c>
      <c r="E73" s="4"/>
      <c r="F73" s="4"/>
    </row>
    <row r="74" spans="1:6" s="5" customFormat="1">
      <c r="A74" s="29"/>
      <c r="B74" s="29"/>
      <c r="C74" s="29"/>
      <c r="D74" s="30"/>
      <c r="E74" s="4"/>
      <c r="F74" s="4"/>
    </row>
    <row r="75" spans="1:6" s="5" customFormat="1">
      <c r="A75" s="29"/>
      <c r="B75" s="29"/>
      <c r="C75" s="29"/>
      <c r="D75" s="30"/>
      <c r="E75" s="4"/>
      <c r="F75" s="4"/>
    </row>
    <row r="76" spans="1:6" s="5" customFormat="1">
      <c r="A76" s="29"/>
      <c r="B76" s="29"/>
      <c r="C76" s="29"/>
      <c r="D76" s="30"/>
      <c r="E76" s="4"/>
      <c r="F76" s="4"/>
    </row>
    <row r="77" spans="1:6" s="5" customFormat="1">
      <c r="A77" s="10"/>
      <c r="B77" s="3"/>
      <c r="C77" s="10"/>
      <c r="D77" s="3"/>
      <c r="E77" s="4"/>
      <c r="F77" s="4"/>
    </row>
    <row r="78" spans="1:6" s="5" customFormat="1">
      <c r="A78" s="29"/>
      <c r="B78" s="30"/>
      <c r="C78" s="29"/>
      <c r="D78" s="30"/>
      <c r="E78" s="4"/>
      <c r="F78" s="4"/>
    </row>
    <row r="79" spans="1:6">
      <c r="A79" s="29"/>
      <c r="B79" s="29"/>
      <c r="C79" s="29"/>
      <c r="D79" s="3"/>
      <c r="E79" s="1"/>
      <c r="F79" s="1"/>
    </row>
    <row r="80" spans="1:6">
      <c r="A80" s="29"/>
      <c r="B80" s="30"/>
      <c r="C80" s="29"/>
      <c r="D80" s="3"/>
      <c r="E80" s="1"/>
      <c r="F8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9" sqref="D9"/>
    </sheetView>
  </sheetViews>
  <sheetFormatPr defaultRowHeight="15"/>
  <cols>
    <col min="1" max="1" width="6.140625" customWidth="1"/>
    <col min="2" max="2" width="47.85546875" customWidth="1"/>
    <col min="3" max="4" width="12.42578125" customWidth="1"/>
  </cols>
  <sheetData>
    <row r="1" spans="1:4" ht="15.75">
      <c r="A1" s="1"/>
      <c r="B1" s="56" t="s">
        <v>67</v>
      </c>
      <c r="C1" s="56"/>
      <c r="D1" s="56"/>
    </row>
    <row r="2" spans="1:4" ht="15.75">
      <c r="A2" s="1"/>
      <c r="B2" s="57" t="s">
        <v>32</v>
      </c>
      <c r="C2" s="57"/>
      <c r="D2" s="57"/>
    </row>
    <row r="3" spans="1:4" ht="15.75">
      <c r="A3" s="1"/>
      <c r="B3" s="56" t="s">
        <v>49</v>
      </c>
      <c r="C3" s="56"/>
      <c r="D3" s="56"/>
    </row>
    <row r="4" spans="1:4">
      <c r="A4" s="7"/>
      <c r="B4" s="8" t="s">
        <v>0</v>
      </c>
      <c r="C4" s="7" t="s">
        <v>1</v>
      </c>
      <c r="D4" s="8" t="s">
        <v>27</v>
      </c>
    </row>
    <row r="5" spans="1:4">
      <c r="A5" s="36"/>
      <c r="B5" s="30" t="s">
        <v>10</v>
      </c>
      <c r="C5" s="37"/>
      <c r="D5" s="36"/>
    </row>
    <row r="6" spans="1:4">
      <c r="A6" s="29">
        <v>1</v>
      </c>
      <c r="B6" s="29" t="s">
        <v>88</v>
      </c>
      <c r="C6" s="29">
        <v>1940</v>
      </c>
      <c r="D6" s="30">
        <f>C6</f>
        <v>1940</v>
      </c>
    </row>
    <row r="7" spans="1:4">
      <c r="A7" s="29"/>
      <c r="B7" s="30" t="s">
        <v>11</v>
      </c>
      <c r="C7" s="29"/>
      <c r="D7" s="30"/>
    </row>
    <row r="8" spans="1:4">
      <c r="A8" s="32">
        <v>1</v>
      </c>
      <c r="B8" s="31" t="s">
        <v>94</v>
      </c>
      <c r="C8" s="32">
        <f>606.2+2313.5</f>
        <v>2919.7</v>
      </c>
      <c r="D8" s="32">
        <f>C8+D6</f>
        <v>4859.7</v>
      </c>
    </row>
    <row r="9" spans="1:4">
      <c r="A9" s="31"/>
      <c r="B9" s="30"/>
      <c r="C9" s="31"/>
      <c r="D9" s="31"/>
    </row>
    <row r="10" spans="1:4">
      <c r="A10" s="31"/>
      <c r="B10" s="29"/>
      <c r="C10" s="32"/>
      <c r="D10" s="32"/>
    </row>
    <row r="11" spans="1:4">
      <c r="A11" s="31"/>
      <c r="B11" s="30"/>
      <c r="C11" s="31"/>
      <c r="D11" s="32"/>
    </row>
    <row r="12" spans="1:4">
      <c r="A12" s="31"/>
      <c r="B12" s="29"/>
      <c r="C12" s="31"/>
      <c r="D12" s="32"/>
    </row>
    <row r="13" spans="1:4">
      <c r="A13" s="31"/>
      <c r="B13" s="29"/>
      <c r="C13" s="31"/>
      <c r="D13" s="32"/>
    </row>
    <row r="14" spans="1:4">
      <c r="A14" s="31"/>
      <c r="B14" s="30"/>
      <c r="C14" s="32"/>
      <c r="D14" s="32"/>
    </row>
    <row r="15" spans="1:4">
      <c r="A15" s="31"/>
      <c r="B15" s="30"/>
      <c r="C15" s="31"/>
      <c r="D15" s="32"/>
    </row>
    <row r="16" spans="1:4">
      <c r="A16" s="31"/>
      <c r="B16" s="29"/>
      <c r="C16" s="31"/>
      <c r="D16" s="32"/>
    </row>
    <row r="17" spans="1:4">
      <c r="A17" s="31"/>
      <c r="B17" s="29"/>
      <c r="C17" s="31"/>
      <c r="D17" s="31"/>
    </row>
    <row r="18" spans="1:4">
      <c r="A18" s="31"/>
      <c r="B18" s="29"/>
      <c r="C18" s="31"/>
      <c r="D18" s="31"/>
    </row>
    <row r="19" spans="1:4">
      <c r="A19" s="31"/>
      <c r="B19" s="30"/>
      <c r="C19" s="32"/>
      <c r="D19" s="32"/>
    </row>
    <row r="20" spans="1:4">
      <c r="A20" s="31"/>
      <c r="B20" s="30"/>
      <c r="C20" s="32"/>
      <c r="D20" s="32"/>
    </row>
    <row r="21" spans="1:4">
      <c r="A21" s="31"/>
      <c r="B21" s="29"/>
      <c r="C21" s="31"/>
      <c r="D21" s="32"/>
    </row>
    <row r="22" spans="1:4">
      <c r="A22" s="31"/>
      <c r="B22" s="30"/>
      <c r="C22" s="31"/>
      <c r="D22" s="31"/>
    </row>
    <row r="23" spans="1:4">
      <c r="A23" s="31"/>
      <c r="B23" s="29"/>
      <c r="C23" s="32"/>
      <c r="D23" s="32"/>
    </row>
    <row r="24" spans="1:4">
      <c r="A24" s="31"/>
      <c r="B24" s="30"/>
      <c r="C24" s="31"/>
      <c r="D24" s="31"/>
    </row>
    <row r="25" spans="1:4">
      <c r="A25" s="31"/>
      <c r="B25" s="29"/>
      <c r="C25" s="31"/>
      <c r="D25" s="32"/>
    </row>
    <row r="26" spans="1:4">
      <c r="A26" s="31"/>
      <c r="B26" s="30"/>
      <c r="C26" s="32"/>
      <c r="D26" s="32"/>
    </row>
    <row r="27" spans="1:4">
      <c r="A27" s="31"/>
      <c r="B27" s="30"/>
      <c r="C27" s="31"/>
      <c r="D27" s="31"/>
    </row>
    <row r="28" spans="1:4">
      <c r="A28" s="31"/>
      <c r="B28" s="29"/>
      <c r="C28" s="31"/>
      <c r="D28" s="31"/>
    </row>
    <row r="29" spans="1:4">
      <c r="A29" s="31"/>
      <c r="B29" s="30"/>
      <c r="C29" s="32"/>
      <c r="D29" s="32"/>
    </row>
    <row r="30" spans="1:4">
      <c r="A30" s="31"/>
      <c r="B30" s="30"/>
      <c r="C30" s="31"/>
      <c r="D30" s="31"/>
    </row>
    <row r="31" spans="1:4">
      <c r="A31" s="31"/>
      <c r="B31" s="29"/>
      <c r="C31" s="31"/>
      <c r="D31" s="32"/>
    </row>
    <row r="32" spans="1:4">
      <c r="A32" s="31"/>
      <c r="B32" s="30"/>
      <c r="C32" s="32"/>
      <c r="D32" s="32"/>
    </row>
    <row r="33" spans="1:4">
      <c r="A33" s="31"/>
      <c r="B33" s="29"/>
      <c r="C33" s="31"/>
      <c r="D33" s="31"/>
    </row>
    <row r="34" spans="1:4">
      <c r="A34" s="31"/>
      <c r="B34" s="30"/>
      <c r="C34" s="32"/>
      <c r="D34" s="32"/>
    </row>
    <row r="35" spans="1:4">
      <c r="A35" s="33"/>
      <c r="B35" s="33"/>
      <c r="C35" s="33"/>
      <c r="D35" s="3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19" sqref="D19"/>
    </sheetView>
  </sheetViews>
  <sheetFormatPr defaultRowHeight="1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>
      <c r="A1" s="1"/>
      <c r="B1" s="56" t="s">
        <v>65</v>
      </c>
      <c r="C1" s="56"/>
      <c r="D1" s="56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5" t="s">
        <v>7</v>
      </c>
      <c r="C3" s="55"/>
      <c r="D3" s="55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6</v>
      </c>
      <c r="C5" s="7"/>
      <c r="D5" s="7"/>
      <c r="E5" s="1"/>
      <c r="F5" s="1"/>
      <c r="G5" s="1"/>
      <c r="H5" s="1"/>
    </row>
    <row r="6" spans="1:8" s="1" customFormat="1">
      <c r="A6" s="29">
        <v>1</v>
      </c>
      <c r="B6" s="29" t="s">
        <v>72</v>
      </c>
      <c r="C6" s="29">
        <v>1185</v>
      </c>
      <c r="D6" s="30">
        <f>C6</f>
        <v>1185</v>
      </c>
    </row>
    <row r="7" spans="1:8" s="4" customFormat="1">
      <c r="A7" s="30"/>
      <c r="B7" s="30" t="s">
        <v>3</v>
      </c>
      <c r="C7" s="29"/>
      <c r="D7" s="30"/>
    </row>
    <row r="8" spans="1:8" s="1" customFormat="1">
      <c r="A8" s="29">
        <v>1</v>
      </c>
      <c r="B8" s="29" t="s">
        <v>75</v>
      </c>
      <c r="C8" s="29">
        <v>395</v>
      </c>
      <c r="D8" s="30"/>
    </row>
    <row r="9" spans="1:8" s="1" customFormat="1" ht="30">
      <c r="A9" s="29">
        <v>2</v>
      </c>
      <c r="B9" s="29" t="s">
        <v>78</v>
      </c>
      <c r="C9" s="29">
        <v>2000</v>
      </c>
      <c r="D9" s="30"/>
    </row>
    <row r="10" spans="1:8" s="4" customFormat="1">
      <c r="A10" s="29"/>
      <c r="B10" s="30" t="s">
        <v>74</v>
      </c>
      <c r="C10" s="30">
        <f>SUM(C8:C9)</f>
        <v>2395</v>
      </c>
      <c r="D10" s="30">
        <f>C10+D6</f>
        <v>3580</v>
      </c>
    </row>
    <row r="11" spans="1:8" s="4" customFormat="1">
      <c r="A11" s="30"/>
      <c r="B11" s="30" t="s">
        <v>8</v>
      </c>
      <c r="C11" s="29"/>
      <c r="D11" s="30"/>
    </row>
    <row r="12" spans="1:8" s="1" customFormat="1">
      <c r="A12" s="29">
        <v>1</v>
      </c>
      <c r="B12" s="29" t="s">
        <v>81</v>
      </c>
      <c r="C12" s="30">
        <v>2468</v>
      </c>
      <c r="D12" s="30">
        <f>C12+D10</f>
        <v>6048</v>
      </c>
    </row>
    <row r="13" spans="1:8" s="1" customFormat="1">
      <c r="A13" s="29"/>
      <c r="B13" s="30" t="s">
        <v>12</v>
      </c>
      <c r="C13" s="29"/>
      <c r="D13" s="30"/>
    </row>
    <row r="14" spans="1:8" s="1" customFormat="1">
      <c r="A14" s="29">
        <v>1</v>
      </c>
      <c r="B14" s="29" t="s">
        <v>98</v>
      </c>
      <c r="C14" s="29">
        <v>9517.2999999999993</v>
      </c>
      <c r="D14" s="30">
        <f>C14+D12</f>
        <v>15565.3</v>
      </c>
    </row>
    <row r="15" spans="1:8" s="1" customFormat="1">
      <c r="A15" s="29"/>
      <c r="B15" s="30" t="s">
        <v>15</v>
      </c>
      <c r="C15" s="29"/>
      <c r="D15" s="30"/>
    </row>
    <row r="16" spans="1:8" s="1" customFormat="1" ht="30">
      <c r="A16" s="29">
        <v>1</v>
      </c>
      <c r="B16" s="29" t="s">
        <v>106</v>
      </c>
      <c r="C16" s="29">
        <f>2738.2+1619.25</f>
        <v>4357.45</v>
      </c>
      <c r="D16" s="30"/>
    </row>
    <row r="17" spans="1:4" s="1" customFormat="1">
      <c r="A17" s="29">
        <v>2</v>
      </c>
      <c r="B17" s="29" t="s">
        <v>107</v>
      </c>
      <c r="C17" s="29">
        <v>1808.2</v>
      </c>
      <c r="D17" s="29"/>
    </row>
    <row r="18" spans="1:4" s="1" customFormat="1">
      <c r="A18" s="29"/>
      <c r="B18" s="30" t="s">
        <v>105</v>
      </c>
      <c r="C18" s="30">
        <f>SUM(C16:C17)</f>
        <v>6165.65</v>
      </c>
      <c r="D18" s="30">
        <f>C18+D14</f>
        <v>21730.949999999997</v>
      </c>
    </row>
    <row r="19" spans="1:4" s="1" customFormat="1">
      <c r="A19" s="29"/>
      <c r="B19" s="29"/>
      <c r="C19" s="29"/>
      <c r="D19" s="30"/>
    </row>
    <row r="20" spans="1:4" s="1" customFormat="1" ht="15.75" customHeight="1">
      <c r="A20" s="29"/>
      <c r="B20" s="29"/>
      <c r="C20" s="29"/>
      <c r="D20" s="30"/>
    </row>
    <row r="21" spans="1:4" s="1" customFormat="1">
      <c r="A21" s="29"/>
      <c r="B21" s="29"/>
      <c r="C21" s="29"/>
      <c r="D21" s="30"/>
    </row>
    <row r="22" spans="1:4" s="1" customFormat="1">
      <c r="A22" s="29"/>
      <c r="B22" s="29"/>
      <c r="C22" s="30"/>
      <c r="D22" s="30"/>
    </row>
    <row r="23" spans="1:4">
      <c r="A23" s="31"/>
      <c r="B23" s="29"/>
      <c r="C23" s="31"/>
      <c r="D23" s="31"/>
    </row>
    <row r="24" spans="1:4">
      <c r="A24" s="31"/>
      <c r="B24" s="29"/>
      <c r="C24" s="31"/>
      <c r="D24" s="31"/>
    </row>
    <row r="25" spans="1:4">
      <c r="A25" s="31"/>
      <c r="B25" s="29"/>
      <c r="C25" s="31"/>
      <c r="D25" s="31"/>
    </row>
    <row r="26" spans="1:4">
      <c r="A26" s="31"/>
      <c r="B26" s="29"/>
      <c r="C26" s="32"/>
      <c r="D26" s="32"/>
    </row>
    <row r="27" spans="1:4">
      <c r="A27" s="31"/>
      <c r="B27" s="29"/>
      <c r="C27" s="31"/>
      <c r="D27" s="31"/>
    </row>
    <row r="28" spans="1:4">
      <c r="A28" s="31"/>
      <c r="B28" s="29"/>
      <c r="C28" s="32"/>
      <c r="D28" s="32"/>
    </row>
    <row r="29" spans="1:4">
      <c r="A29" s="31"/>
      <c r="B29" s="29"/>
      <c r="C29" s="31"/>
      <c r="D29" s="31"/>
    </row>
    <row r="30" spans="1:4">
      <c r="A30" s="31"/>
      <c r="B30" s="29"/>
      <c r="C30" s="31"/>
      <c r="D30" s="31"/>
    </row>
    <row r="31" spans="1:4">
      <c r="A31" s="31"/>
      <c r="B31" s="29"/>
      <c r="C31" s="31"/>
      <c r="D31" s="31"/>
    </row>
    <row r="32" spans="1:4">
      <c r="A32" s="31"/>
      <c r="B32" s="29"/>
      <c r="C32" s="31"/>
      <c r="D32" s="31"/>
    </row>
    <row r="33" spans="1:4">
      <c r="A33" s="31"/>
      <c r="B33" s="29"/>
      <c r="C33" s="31"/>
      <c r="D33" s="31"/>
    </row>
    <row r="34" spans="1:4">
      <c r="A34" s="31"/>
      <c r="B34" s="29"/>
      <c r="C34" s="31"/>
      <c r="D34" s="31"/>
    </row>
    <row r="35" spans="1:4">
      <c r="A35" s="31"/>
      <c r="B35" s="29"/>
      <c r="C35" s="31"/>
      <c r="D35" s="31"/>
    </row>
    <row r="36" spans="1:4">
      <c r="A36" s="31"/>
      <c r="B36" s="30"/>
      <c r="C36" s="32"/>
      <c r="D36" s="32"/>
    </row>
    <row r="37" spans="1:4">
      <c r="A37" s="31"/>
      <c r="B37" s="30"/>
      <c r="C37" s="31"/>
      <c r="D37" s="31"/>
    </row>
    <row r="38" spans="1:4">
      <c r="A38" s="31"/>
      <c r="B38" s="29"/>
      <c r="C38" s="31"/>
      <c r="D38" s="31"/>
    </row>
    <row r="39" spans="1:4">
      <c r="A39" s="31"/>
      <c r="B39" s="30"/>
      <c r="C39" s="32"/>
      <c r="D39" s="32"/>
    </row>
    <row r="40" spans="1:4">
      <c r="A40" s="33"/>
      <c r="B40" s="33"/>
      <c r="C40" s="33"/>
      <c r="D40" s="33"/>
    </row>
    <row r="41" spans="1:4">
      <c r="A41" s="33"/>
      <c r="B41" s="33"/>
      <c r="C41" s="33"/>
      <c r="D41" s="33"/>
    </row>
    <row r="42" spans="1:4">
      <c r="A42" s="33"/>
      <c r="B42" s="33"/>
      <c r="C42" s="33"/>
      <c r="D42" s="33"/>
    </row>
    <row r="43" spans="1:4">
      <c r="A43" s="33"/>
      <c r="B43" s="33"/>
      <c r="C43" s="33"/>
      <c r="D43" s="33"/>
    </row>
    <row r="44" spans="1:4">
      <c r="A44" s="33"/>
      <c r="B44" s="33"/>
      <c r="C44" s="33"/>
      <c r="D44" s="3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D24" sqref="D24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56" t="s">
        <v>65</v>
      </c>
      <c r="C1" s="56"/>
      <c r="D1" s="56"/>
    </row>
    <row r="2" spans="1:4" ht="15.75">
      <c r="A2" s="1"/>
      <c r="B2" s="2" t="s">
        <v>32</v>
      </c>
      <c r="C2" s="1"/>
      <c r="D2" s="1"/>
    </row>
    <row r="3" spans="1:4">
      <c r="A3" s="1"/>
      <c r="B3" s="55" t="s">
        <v>31</v>
      </c>
      <c r="C3" s="55"/>
      <c r="D3" s="55"/>
    </row>
    <row r="4" spans="1:4" ht="26.25">
      <c r="A4" s="7"/>
      <c r="B4" s="8" t="s">
        <v>0</v>
      </c>
      <c r="C4" s="7" t="s">
        <v>1</v>
      </c>
      <c r="D4" s="8" t="s">
        <v>27</v>
      </c>
    </row>
    <row r="5" spans="1:4">
      <c r="A5" s="7"/>
      <c r="B5" s="3" t="s">
        <v>6</v>
      </c>
      <c r="C5" s="7"/>
      <c r="D5" s="7"/>
    </row>
    <row r="6" spans="1:4" ht="30">
      <c r="A6" s="29">
        <v>1</v>
      </c>
      <c r="B6" s="29" t="s">
        <v>73</v>
      </c>
      <c r="C6" s="29">
        <v>1451.61</v>
      </c>
      <c r="D6" s="30">
        <f>C6</f>
        <v>1451.61</v>
      </c>
    </row>
    <row r="7" spans="1:4">
      <c r="A7" s="29"/>
      <c r="B7" s="30" t="s">
        <v>3</v>
      </c>
      <c r="C7" s="29"/>
      <c r="D7" s="29"/>
    </row>
    <row r="8" spans="1:4" ht="30">
      <c r="A8" s="29">
        <v>1</v>
      </c>
      <c r="B8" s="29" t="s">
        <v>76</v>
      </c>
      <c r="C8" s="29">
        <v>1321</v>
      </c>
      <c r="D8" s="30">
        <f>C8+D6</f>
        <v>2772.6099999999997</v>
      </c>
    </row>
    <row r="9" spans="1:4">
      <c r="A9" s="29"/>
      <c r="B9" s="30" t="s">
        <v>10</v>
      </c>
      <c r="C9" s="29"/>
      <c r="D9" s="30"/>
    </row>
    <row r="10" spans="1:4" ht="30">
      <c r="A10" s="29">
        <v>1</v>
      </c>
      <c r="B10" s="29" t="s">
        <v>87</v>
      </c>
      <c r="C10" s="29">
        <v>1836</v>
      </c>
      <c r="D10" s="30">
        <f>C10+D8</f>
        <v>4608.6099999999997</v>
      </c>
    </row>
    <row r="11" spans="1:4">
      <c r="A11" s="29"/>
      <c r="B11" s="30" t="s">
        <v>11</v>
      </c>
      <c r="C11" s="30"/>
      <c r="D11" s="30"/>
    </row>
    <row r="12" spans="1:4">
      <c r="A12" s="29">
        <v>1</v>
      </c>
      <c r="B12" s="29" t="s">
        <v>93</v>
      </c>
      <c r="C12" s="29">
        <v>8232.6</v>
      </c>
      <c r="D12" s="30">
        <f>C12+D10</f>
        <v>12841.21</v>
      </c>
    </row>
    <row r="13" spans="1:4">
      <c r="A13" s="29"/>
      <c r="B13" s="30" t="s">
        <v>12</v>
      </c>
      <c r="C13" s="29"/>
      <c r="D13" s="34"/>
    </row>
    <row r="14" spans="1:4">
      <c r="A14" s="29">
        <v>1</v>
      </c>
      <c r="B14" s="29" t="s">
        <v>97</v>
      </c>
      <c r="C14" s="30">
        <v>1449</v>
      </c>
      <c r="D14" s="30">
        <f>C14+D12</f>
        <v>14290.21</v>
      </c>
    </row>
    <row r="15" spans="1:4">
      <c r="A15" s="29"/>
      <c r="B15" s="30" t="s">
        <v>13</v>
      </c>
      <c r="C15" s="29"/>
      <c r="D15" s="34"/>
    </row>
    <row r="16" spans="1:4" ht="30">
      <c r="A16" s="29">
        <v>1</v>
      </c>
      <c r="B16" s="29" t="s">
        <v>102</v>
      </c>
      <c r="C16" s="29">
        <v>1242</v>
      </c>
      <c r="D16" s="30">
        <f>C16+D14</f>
        <v>15532.21</v>
      </c>
    </row>
    <row r="17" spans="1:4">
      <c r="A17" s="29"/>
      <c r="B17" s="30" t="s">
        <v>15</v>
      </c>
      <c r="C17" s="29"/>
      <c r="D17" s="34"/>
    </row>
    <row r="18" spans="1:4">
      <c r="A18" s="29">
        <v>1</v>
      </c>
      <c r="B18" s="29" t="s">
        <v>108</v>
      </c>
      <c r="C18" s="29">
        <f>812+812</f>
        <v>1624</v>
      </c>
      <c r="D18" s="30"/>
    </row>
    <row r="19" spans="1:4" ht="30">
      <c r="A19" s="29">
        <v>2</v>
      </c>
      <c r="B19" s="29" t="s">
        <v>109</v>
      </c>
      <c r="C19" s="29">
        <v>1587</v>
      </c>
      <c r="D19" s="34"/>
    </row>
    <row r="20" spans="1:4" ht="30">
      <c r="A20" s="29">
        <v>3</v>
      </c>
      <c r="B20" s="29" t="s">
        <v>110</v>
      </c>
      <c r="C20" s="29">
        <v>3397</v>
      </c>
      <c r="D20" s="30"/>
    </row>
    <row r="21" spans="1:4">
      <c r="A21" s="29"/>
      <c r="B21" s="30" t="s">
        <v>105</v>
      </c>
      <c r="C21" s="30">
        <f>SUM(C18:C20)</f>
        <v>6608</v>
      </c>
      <c r="D21" s="34">
        <f>C21+D16</f>
        <v>22140.21</v>
      </c>
    </row>
    <row r="22" spans="1:4">
      <c r="A22" s="29"/>
      <c r="B22" s="30" t="s">
        <v>16</v>
      </c>
      <c r="C22" s="29"/>
      <c r="D22" s="30"/>
    </row>
    <row r="23" spans="1:4">
      <c r="A23" s="29">
        <v>1</v>
      </c>
      <c r="B23" s="29" t="s">
        <v>93</v>
      </c>
      <c r="C23" s="29">
        <v>6430</v>
      </c>
      <c r="D23" s="34">
        <f>C23+D21</f>
        <v>28570.21</v>
      </c>
    </row>
    <row r="24" spans="1:4">
      <c r="A24" s="29"/>
      <c r="B24" s="30"/>
      <c r="C24" s="29"/>
      <c r="D24" s="30"/>
    </row>
    <row r="25" spans="1:4">
      <c r="A25" s="29"/>
      <c r="B25" s="29"/>
      <c r="C25" s="29"/>
      <c r="D25" s="31"/>
    </row>
    <row r="26" spans="1:4">
      <c r="A26" s="31"/>
      <c r="B26" s="29"/>
      <c r="C26" s="29"/>
      <c r="D26" s="32"/>
    </row>
    <row r="27" spans="1:4">
      <c r="A27" s="31"/>
      <c r="B27" s="30"/>
      <c r="C27" s="31"/>
      <c r="D27" s="35"/>
    </row>
    <row r="28" spans="1:4">
      <c r="A28" s="31"/>
      <c r="B28" s="30"/>
      <c r="C28" s="31"/>
      <c r="D28" s="31"/>
    </row>
    <row r="29" spans="1:4">
      <c r="A29" s="31"/>
      <c r="B29" s="29"/>
      <c r="C29" s="29"/>
      <c r="D29" s="32"/>
    </row>
    <row r="30" spans="1:4">
      <c r="A30" s="31"/>
      <c r="B30" s="29"/>
      <c r="C30" s="29"/>
      <c r="D30" s="32"/>
    </row>
    <row r="31" spans="1:4">
      <c r="A31" s="31"/>
      <c r="B31" s="30"/>
      <c r="C31" s="31"/>
      <c r="D31" s="35"/>
    </row>
    <row r="32" spans="1:4">
      <c r="A32" s="31"/>
      <c r="B32" s="30"/>
      <c r="C32" s="31"/>
      <c r="D32" s="32"/>
    </row>
    <row r="33" spans="1:4">
      <c r="A33" s="31"/>
      <c r="B33" s="29"/>
      <c r="C33" s="29"/>
      <c r="D33" s="35"/>
    </row>
    <row r="34" spans="1:4">
      <c r="A34" s="31"/>
      <c r="B34" s="29"/>
      <c r="C34" s="31"/>
      <c r="D34" s="32"/>
    </row>
    <row r="35" spans="1:4">
      <c r="A35" s="31"/>
      <c r="B35" s="29"/>
      <c r="C35" s="29"/>
      <c r="D35" s="35"/>
    </row>
    <row r="36" spans="1:4">
      <c r="A36" s="31"/>
      <c r="B36" s="29"/>
      <c r="C36" s="31"/>
      <c r="D36" s="32"/>
    </row>
    <row r="37" spans="1:4">
      <c r="A37" s="31"/>
      <c r="B37" s="29"/>
      <c r="C37" s="31"/>
      <c r="D37" s="35"/>
    </row>
    <row r="38" spans="1:4">
      <c r="A38" s="31"/>
      <c r="B38" s="29"/>
      <c r="C38" s="31"/>
      <c r="D38" s="32"/>
    </row>
    <row r="39" spans="1:4">
      <c r="A39" s="12"/>
      <c r="B39" s="10"/>
      <c r="C39" s="12"/>
      <c r="D39" s="11"/>
    </row>
    <row r="40" spans="1:4">
      <c r="A40" s="12"/>
      <c r="B40" s="10"/>
      <c r="C40" s="12"/>
      <c r="D40" s="11"/>
    </row>
    <row r="41" spans="1:4">
      <c r="A41" s="12"/>
      <c r="B41" s="10"/>
      <c r="C41" s="12"/>
      <c r="D41" s="11"/>
    </row>
    <row r="42" spans="1:4">
      <c r="A42" s="12"/>
      <c r="B42" s="10"/>
      <c r="C42" s="12"/>
      <c r="D42" s="11"/>
    </row>
    <row r="43" spans="1:4">
      <c r="A43" s="12"/>
      <c r="B43" s="10"/>
      <c r="C43" s="12"/>
      <c r="D43" s="12"/>
    </row>
    <row r="44" spans="1:4">
      <c r="A44" s="12"/>
      <c r="B44" s="10"/>
      <c r="C44" s="12"/>
      <c r="D4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6" sqref="D6:D17"/>
    </sheetView>
  </sheetViews>
  <sheetFormatPr defaultRowHeight="1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>
      <c r="A1" s="1"/>
      <c r="B1" s="56" t="s">
        <v>67</v>
      </c>
      <c r="C1" s="56"/>
      <c r="D1" s="56"/>
      <c r="E1" s="6"/>
      <c r="F1" s="6"/>
      <c r="G1" s="6"/>
      <c r="H1" s="6"/>
    </row>
    <row r="2" spans="1:8" ht="15.75">
      <c r="A2" s="1"/>
      <c r="B2" s="57" t="s">
        <v>32</v>
      </c>
      <c r="C2" s="57"/>
      <c r="D2" s="57"/>
      <c r="E2" s="1"/>
      <c r="F2" s="1"/>
      <c r="G2" s="1"/>
      <c r="H2" s="1"/>
    </row>
    <row r="3" spans="1:8" ht="15.75">
      <c r="A3" s="1"/>
      <c r="B3" s="56"/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29"/>
      <c r="B5" s="30" t="s">
        <v>2</v>
      </c>
      <c r="C5" s="30"/>
      <c r="D5" s="29"/>
      <c r="E5" s="1"/>
      <c r="F5" s="1"/>
      <c r="G5" s="1"/>
      <c r="H5" s="1"/>
    </row>
    <row r="6" spans="1:8" s="1" customFormat="1" ht="30">
      <c r="A6" s="29">
        <v>1</v>
      </c>
      <c r="B6" s="29" t="s">
        <v>68</v>
      </c>
      <c r="C6" s="29">
        <v>12175.4</v>
      </c>
      <c r="D6" s="30"/>
    </row>
    <row r="7" spans="1:8" s="1" customFormat="1">
      <c r="A7" s="29"/>
      <c r="B7" s="30" t="s">
        <v>3</v>
      </c>
      <c r="C7" s="30"/>
      <c r="D7" s="30"/>
    </row>
    <row r="8" spans="1:8" s="5" customFormat="1" ht="30">
      <c r="A8" s="32">
        <v>1</v>
      </c>
      <c r="B8" s="29" t="s">
        <v>77</v>
      </c>
      <c r="C8" s="29">
        <f>34075.2+33957.6</f>
        <v>68032.799999999988</v>
      </c>
      <c r="D8" s="30"/>
      <c r="E8" s="1"/>
    </row>
    <row r="9" spans="1:8">
      <c r="A9" s="31"/>
      <c r="B9" s="30" t="s">
        <v>12</v>
      </c>
      <c r="C9" s="32"/>
      <c r="D9" s="32"/>
    </row>
    <row r="10" spans="1:8">
      <c r="A10" s="31">
        <v>1</v>
      </c>
      <c r="B10" s="29" t="s">
        <v>99</v>
      </c>
      <c r="C10" s="31">
        <v>11562.1</v>
      </c>
      <c r="D10" s="32"/>
    </row>
    <row r="11" spans="1:8" s="5" customFormat="1">
      <c r="A11" s="31"/>
      <c r="B11" s="30" t="s">
        <v>15</v>
      </c>
      <c r="C11" s="31"/>
      <c r="D11" s="32"/>
    </row>
    <row r="12" spans="1:8">
      <c r="A12" s="31">
        <v>1</v>
      </c>
      <c r="B12" s="29" t="s">
        <v>111</v>
      </c>
      <c r="C12" s="31">
        <v>9632.7000000000007</v>
      </c>
      <c r="D12" s="32"/>
    </row>
    <row r="13" spans="1:8">
      <c r="A13" s="32">
        <v>2</v>
      </c>
      <c r="B13" s="29" t="s">
        <v>112</v>
      </c>
      <c r="C13" s="31">
        <v>9403</v>
      </c>
      <c r="D13" s="32"/>
    </row>
    <row r="14" spans="1:8">
      <c r="A14" s="32">
        <v>3</v>
      </c>
      <c r="B14" s="29" t="s">
        <v>113</v>
      </c>
      <c r="C14" s="31">
        <v>9128.5</v>
      </c>
      <c r="D14" s="32"/>
    </row>
    <row r="15" spans="1:8">
      <c r="A15" s="31"/>
      <c r="B15" s="30" t="s">
        <v>105</v>
      </c>
      <c r="C15" s="32">
        <f>SUM(C12:C14)</f>
        <v>28164.2</v>
      </c>
      <c r="D15" s="32"/>
    </row>
    <row r="16" spans="1:8" ht="15.75">
      <c r="A16" s="37"/>
      <c r="B16" s="38" t="s">
        <v>15</v>
      </c>
      <c r="C16" s="37"/>
      <c r="D16" s="37"/>
    </row>
    <row r="17" spans="1:4" ht="30">
      <c r="A17" s="29">
        <v>1</v>
      </c>
      <c r="B17" s="29" t="s">
        <v>114</v>
      </c>
      <c r="C17" s="39">
        <v>1655</v>
      </c>
      <c r="D17" s="30"/>
    </row>
    <row r="18" spans="1:4">
      <c r="A18" s="31"/>
      <c r="B18" s="29"/>
      <c r="C18" s="31"/>
      <c r="D18" s="31"/>
    </row>
    <row r="19" spans="1:4">
      <c r="A19" s="31"/>
      <c r="B19" s="30"/>
      <c r="C19" s="32"/>
      <c r="D19" s="32"/>
    </row>
    <row r="20" spans="1:4">
      <c r="A20" s="31"/>
      <c r="B20" s="30"/>
      <c r="C20" s="32"/>
      <c r="D20" s="32"/>
    </row>
    <row r="21" spans="1:4">
      <c r="A21" s="31"/>
      <c r="B21" s="29"/>
      <c r="C21" s="31"/>
      <c r="D21" s="31"/>
    </row>
    <row r="22" spans="1:4">
      <c r="A22" s="31"/>
      <c r="B22" s="29"/>
      <c r="C22" s="31"/>
      <c r="D22" s="31"/>
    </row>
    <row r="23" spans="1:4">
      <c r="A23" s="31"/>
      <c r="B23" s="30"/>
      <c r="C23" s="32"/>
      <c r="D23" s="32"/>
    </row>
    <row r="24" spans="1:4">
      <c r="A24" s="31"/>
      <c r="B24" s="30"/>
      <c r="C24" s="31"/>
      <c r="D24" s="31"/>
    </row>
    <row r="25" spans="1:4">
      <c r="A25" s="31"/>
      <c r="B25" s="29"/>
      <c r="C25" s="31"/>
      <c r="D25" s="31"/>
    </row>
    <row r="26" spans="1:4">
      <c r="A26" s="31"/>
      <c r="B26" s="30"/>
      <c r="C26" s="32"/>
      <c r="D26" s="32"/>
    </row>
    <row r="27" spans="1:4">
      <c r="A27" s="12"/>
      <c r="B27" s="3"/>
      <c r="C27" s="12"/>
      <c r="D27" s="12"/>
    </row>
    <row r="28" spans="1:4">
      <c r="A28" s="12"/>
      <c r="B28" s="10"/>
      <c r="C28" s="12"/>
      <c r="D28" s="12"/>
    </row>
    <row r="29" spans="1:4">
      <c r="A29" s="12"/>
      <c r="B29" s="3"/>
      <c r="C29" s="11"/>
      <c r="D29" s="11"/>
    </row>
    <row r="30" spans="1:4">
      <c r="A30" s="12"/>
      <c r="B30" s="3"/>
      <c r="C30" s="12"/>
      <c r="D30" s="12"/>
    </row>
    <row r="31" spans="1:4">
      <c r="A31" s="12"/>
      <c r="B31" s="10"/>
      <c r="C31" s="12"/>
      <c r="D31" s="11"/>
    </row>
    <row r="32" spans="1:4">
      <c r="A32" s="12"/>
      <c r="B32" s="3"/>
      <c r="C32" s="11"/>
      <c r="D32" s="11"/>
    </row>
    <row r="33" spans="1:4">
      <c r="A33" s="12"/>
      <c r="B33" s="10"/>
      <c r="C33" s="12"/>
      <c r="D33" s="12"/>
    </row>
    <row r="34" spans="1:4">
      <c r="A34" s="12"/>
      <c r="B34" s="3"/>
      <c r="C34" s="11"/>
      <c r="D34" s="1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5" sqref="A5:D6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56" t="s">
        <v>65</v>
      </c>
      <c r="C1" s="56"/>
      <c r="D1" s="56"/>
      <c r="E1" s="6"/>
      <c r="F1" s="6"/>
      <c r="G1" s="6"/>
      <c r="H1" s="6"/>
    </row>
    <row r="2" spans="1:8" ht="21.6" customHeight="1">
      <c r="A2" s="1"/>
      <c r="B2" s="57" t="s">
        <v>32</v>
      </c>
      <c r="C2" s="57"/>
      <c r="D2" s="57"/>
      <c r="E2" s="1"/>
      <c r="F2" s="1"/>
      <c r="G2" s="1"/>
      <c r="H2" s="1"/>
    </row>
    <row r="3" spans="1:8" ht="17.25" customHeight="1">
      <c r="A3" s="1"/>
      <c r="B3" s="56" t="s">
        <v>5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>
      <c r="A5" s="37"/>
      <c r="B5" s="38" t="s">
        <v>15</v>
      </c>
      <c r="C5" s="37"/>
      <c r="D5" s="37"/>
      <c r="E5" s="1"/>
      <c r="F5" s="1"/>
      <c r="G5" s="1"/>
      <c r="H5" s="1"/>
    </row>
    <row r="6" spans="1:8" ht="30">
      <c r="A6" s="29">
        <v>1</v>
      </c>
      <c r="B6" s="29" t="s">
        <v>114</v>
      </c>
      <c r="C6" s="39">
        <v>1655</v>
      </c>
      <c r="D6" s="30">
        <f>C6</f>
        <v>1655</v>
      </c>
    </row>
    <row r="7" spans="1:8">
      <c r="A7" s="32"/>
      <c r="B7" s="32"/>
      <c r="C7" s="40"/>
      <c r="D7" s="32"/>
    </row>
    <row r="8" spans="1:8">
      <c r="A8" s="31"/>
      <c r="B8" s="29"/>
      <c r="C8" s="40"/>
      <c r="D8" s="41"/>
    </row>
    <row r="9" spans="1:8">
      <c r="A9" s="42"/>
      <c r="B9" s="43"/>
      <c r="C9" s="35"/>
      <c r="D9" s="32"/>
    </row>
    <row r="10" spans="1:8">
      <c r="A10" s="44"/>
      <c r="B10" s="45"/>
      <c r="C10" s="46"/>
      <c r="D10" s="47"/>
    </row>
    <row r="11" spans="1:8">
      <c r="A11" s="31"/>
      <c r="B11" s="29"/>
      <c r="C11" s="31"/>
      <c r="D11" s="31"/>
    </row>
    <row r="12" spans="1:8">
      <c r="A12" s="31"/>
      <c r="B12" s="31"/>
      <c r="C12" s="31"/>
      <c r="D12" s="32"/>
    </row>
    <row r="13" spans="1:8">
      <c r="A13" s="31"/>
      <c r="B13" s="32"/>
      <c r="C13" s="31"/>
      <c r="D13" s="31"/>
    </row>
    <row r="14" spans="1:8">
      <c r="A14" s="31"/>
      <c r="B14" s="31"/>
      <c r="C14" s="48"/>
      <c r="D14" s="35"/>
    </row>
    <row r="15" spans="1:8">
      <c r="A15" s="31"/>
      <c r="B15" s="32"/>
      <c r="C15" s="31"/>
      <c r="D15" s="31"/>
    </row>
    <row r="16" spans="1:8">
      <c r="A16" s="31"/>
      <c r="B16" s="49"/>
      <c r="C16" s="31"/>
      <c r="D16" s="35"/>
    </row>
    <row r="17" spans="1:4">
      <c r="A17" s="31"/>
      <c r="B17" s="31"/>
      <c r="C17" s="31"/>
      <c r="D17" s="31"/>
    </row>
    <row r="18" spans="1:4">
      <c r="A18" s="31"/>
      <c r="B18" s="32"/>
      <c r="C18" s="32"/>
      <c r="D18" s="35"/>
    </row>
    <row r="19" spans="1:4">
      <c r="A19" s="31"/>
      <c r="B19" s="32"/>
      <c r="C19" s="31"/>
      <c r="D19" s="31"/>
    </row>
    <row r="20" spans="1:4">
      <c r="A20" s="31"/>
      <c r="B20" s="29"/>
      <c r="C20" s="31"/>
      <c r="D20" s="31"/>
    </row>
    <row r="21" spans="1:4">
      <c r="A21" s="31"/>
      <c r="B21" s="29"/>
      <c r="C21" s="31"/>
      <c r="D21" s="31"/>
    </row>
    <row r="22" spans="1:4">
      <c r="A22" s="31"/>
      <c r="B22" s="32"/>
      <c r="C22" s="32"/>
      <c r="D22" s="32"/>
    </row>
    <row r="23" spans="1:4">
      <c r="A23" s="31"/>
      <c r="B23" s="32"/>
      <c r="C23" s="31"/>
      <c r="D23" s="31"/>
    </row>
    <row r="24" spans="1:4">
      <c r="A24" s="31"/>
      <c r="B24" s="29"/>
      <c r="C24" s="31"/>
      <c r="D24" s="31"/>
    </row>
    <row r="25" spans="1:4">
      <c r="A25" s="31"/>
      <c r="B25" s="29"/>
      <c r="C25" s="31"/>
      <c r="D25" s="32"/>
    </row>
    <row r="26" spans="1:4">
      <c r="A26" s="31"/>
      <c r="B26" s="32"/>
      <c r="C26" s="32"/>
      <c r="D26" s="32"/>
    </row>
    <row r="27" spans="1:4">
      <c r="A27" s="31"/>
      <c r="B27" s="31"/>
      <c r="C27" s="31"/>
      <c r="D27" s="31"/>
    </row>
    <row r="28" spans="1:4">
      <c r="A28" s="31"/>
      <c r="B28" s="32"/>
      <c r="C28" s="32"/>
      <c r="D28" s="32"/>
    </row>
    <row r="29" spans="1:4">
      <c r="A29" s="31"/>
      <c r="B29" s="32"/>
      <c r="C29" s="31"/>
      <c r="D29" s="31"/>
    </row>
    <row r="30" spans="1:4">
      <c r="A30" s="31"/>
      <c r="B30" s="31"/>
      <c r="C30" s="31"/>
      <c r="D30" s="31"/>
    </row>
    <row r="31" spans="1:4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56" t="s">
        <v>65</v>
      </c>
      <c r="C1" s="56"/>
      <c r="D1" s="56"/>
    </row>
    <row r="2" spans="1:4" ht="15.75">
      <c r="A2" s="1"/>
      <c r="B2" s="57" t="s">
        <v>32</v>
      </c>
      <c r="C2" s="57"/>
      <c r="D2" s="57"/>
    </row>
    <row r="3" spans="1:4" ht="15.75">
      <c r="A3" s="1"/>
      <c r="B3" s="56" t="s">
        <v>36</v>
      </c>
      <c r="C3" s="56"/>
      <c r="D3" s="56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7"/>
      <c r="B5" s="30"/>
      <c r="C5" s="37"/>
      <c r="D5" s="37"/>
    </row>
    <row r="6" spans="1:4">
      <c r="A6" s="30"/>
      <c r="B6" s="29"/>
      <c r="C6" s="50"/>
      <c r="D6" s="30"/>
    </row>
    <row r="7" spans="1:4">
      <c r="A7" s="32"/>
      <c r="B7" s="32"/>
      <c r="C7" s="51"/>
      <c r="D7" s="32"/>
    </row>
    <row r="8" spans="1:4">
      <c r="A8" s="31"/>
      <c r="B8" s="29"/>
      <c r="C8" s="40"/>
      <c r="D8" s="52"/>
    </row>
    <row r="9" spans="1:4">
      <c r="A9" s="42"/>
      <c r="B9" s="53"/>
      <c r="C9" s="32"/>
      <c r="D9" s="32"/>
    </row>
    <row r="10" spans="1:4">
      <c r="A10" s="44"/>
      <c r="B10" s="54"/>
      <c r="C10" s="46"/>
      <c r="D10" s="47"/>
    </row>
    <row r="11" spans="1:4">
      <c r="A11" s="31"/>
      <c r="B11" s="29"/>
      <c r="C11" s="31"/>
      <c r="D11" s="31"/>
    </row>
    <row r="12" spans="1:4">
      <c r="A12" s="31"/>
      <c r="B12" s="31"/>
      <c r="C12" s="31"/>
      <c r="D12" s="31"/>
    </row>
    <row r="13" spans="1:4">
      <c r="A13" s="31"/>
      <c r="B13" s="31"/>
      <c r="C13" s="31"/>
      <c r="D13" s="31"/>
    </row>
    <row r="14" spans="1:4">
      <c r="A14" s="31"/>
      <c r="B14" s="32"/>
      <c r="C14" s="32"/>
      <c r="D14" s="32"/>
    </row>
    <row r="15" spans="1:4">
      <c r="A15" s="31"/>
      <c r="B15" s="32"/>
      <c r="C15" s="31"/>
      <c r="D15" s="31"/>
    </row>
    <row r="16" spans="1:4">
      <c r="A16" s="31"/>
      <c r="B16" s="49"/>
      <c r="C16" s="31"/>
      <c r="D16" s="31"/>
    </row>
    <row r="17" spans="1:4">
      <c r="A17" s="31"/>
      <c r="B17" s="31"/>
      <c r="C17" s="31"/>
      <c r="D17" s="31"/>
    </row>
    <row r="18" spans="1:4">
      <c r="A18" s="31"/>
      <c r="B18" s="32"/>
      <c r="C18" s="32"/>
      <c r="D18" s="32"/>
    </row>
    <row r="19" spans="1:4">
      <c r="A19" s="31"/>
      <c r="B19" s="32"/>
      <c r="C19" s="31"/>
      <c r="D19" s="31"/>
    </row>
    <row r="20" spans="1:4">
      <c r="A20" s="31"/>
      <c r="B20" s="29"/>
      <c r="C20" s="31"/>
      <c r="D20" s="31"/>
    </row>
    <row r="21" spans="1:4">
      <c r="A21" s="31"/>
      <c r="B21" s="29"/>
      <c r="C21" s="31"/>
      <c r="D21" s="31"/>
    </row>
    <row r="22" spans="1:4">
      <c r="A22" s="31"/>
      <c r="B22" s="32"/>
      <c r="C22" s="32"/>
      <c r="D22" s="32"/>
    </row>
    <row r="23" spans="1:4">
      <c r="A23" s="31"/>
      <c r="B23" s="32"/>
      <c r="C23" s="31"/>
      <c r="D23" s="31"/>
    </row>
    <row r="24" spans="1:4">
      <c r="A24" s="31"/>
      <c r="B24" s="29"/>
      <c r="C24" s="31"/>
      <c r="D24" s="31"/>
    </row>
    <row r="25" spans="1:4">
      <c r="A25" s="31"/>
      <c r="B25" s="29"/>
      <c r="C25" s="31"/>
      <c r="D25" s="32"/>
    </row>
    <row r="26" spans="1:4">
      <c r="A26" s="31"/>
      <c r="B26" s="32"/>
      <c r="C26" s="32"/>
      <c r="D26" s="32"/>
    </row>
    <row r="27" spans="1:4">
      <c r="A27" s="31"/>
      <c r="B27" s="31"/>
      <c r="C27" s="31"/>
      <c r="D27" s="31"/>
    </row>
    <row r="28" spans="1:4">
      <c r="A28" s="31"/>
      <c r="B28" s="32"/>
      <c r="C28" s="32"/>
      <c r="D28" s="32"/>
    </row>
    <row r="29" spans="1:4">
      <c r="A29" s="31"/>
      <c r="B29" s="32"/>
      <c r="C29" s="31"/>
      <c r="D29" s="31"/>
    </row>
    <row r="30" spans="1:4">
      <c r="A30" s="31"/>
      <c r="B30" s="31"/>
      <c r="C30" s="31"/>
      <c r="D30" s="31"/>
    </row>
    <row r="31" spans="1:4">
      <c r="A31" s="31"/>
      <c r="B31" s="32"/>
      <c r="C31" s="32"/>
      <c r="D31" s="3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B20" sqref="B20"/>
    </sheetView>
  </sheetViews>
  <sheetFormatPr defaultRowHeight="1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>
      <c r="A1" s="1"/>
      <c r="B1" s="56" t="s">
        <v>67</v>
      </c>
      <c r="C1" s="56"/>
      <c r="D1" s="56"/>
      <c r="E1" s="6"/>
      <c r="F1" s="6"/>
      <c r="G1" s="6"/>
      <c r="H1" s="6"/>
    </row>
    <row r="2" spans="1:8" ht="15.75">
      <c r="A2" s="1"/>
      <c r="B2" s="57" t="s">
        <v>32</v>
      </c>
      <c r="C2" s="57"/>
      <c r="D2" s="57"/>
      <c r="E2" s="1"/>
      <c r="F2" s="1"/>
      <c r="G2" s="1"/>
      <c r="H2" s="1"/>
    </row>
    <row r="3" spans="1:8" ht="15.75">
      <c r="A3" s="1"/>
      <c r="B3" s="56" t="s">
        <v>37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29"/>
      <c r="B5" s="30" t="s">
        <v>2</v>
      </c>
      <c r="C5" s="30"/>
      <c r="D5" s="29"/>
      <c r="E5" s="1"/>
      <c r="F5" s="1"/>
      <c r="G5" s="1"/>
      <c r="H5" s="1"/>
    </row>
    <row r="6" spans="1:8" s="1" customFormat="1" ht="30">
      <c r="A6" s="29">
        <v>1</v>
      </c>
      <c r="B6" s="29" t="s">
        <v>68</v>
      </c>
      <c r="C6" s="29">
        <v>12175.4</v>
      </c>
      <c r="D6" s="30">
        <f>C6</f>
        <v>12175.4</v>
      </c>
    </row>
    <row r="7" spans="1:8" s="1" customFormat="1">
      <c r="A7" s="29"/>
      <c r="B7" s="30" t="s">
        <v>3</v>
      </c>
      <c r="C7" s="30"/>
      <c r="D7" s="30"/>
    </row>
    <row r="8" spans="1:8" s="5" customFormat="1" ht="30">
      <c r="A8" s="32">
        <v>1</v>
      </c>
      <c r="B8" s="29" t="s">
        <v>77</v>
      </c>
      <c r="C8" s="29">
        <f>34075.2+33957.6</f>
        <v>68032.799999999988</v>
      </c>
      <c r="D8" s="30">
        <f>C8+D6</f>
        <v>80208.199999999983</v>
      </c>
      <c r="E8" s="1"/>
    </row>
    <row r="9" spans="1:8">
      <c r="A9" s="31"/>
      <c r="B9" s="30" t="s">
        <v>12</v>
      </c>
      <c r="C9" s="32"/>
      <c r="D9" s="32"/>
    </row>
    <row r="10" spans="1:8">
      <c r="A10" s="31">
        <v>1</v>
      </c>
      <c r="B10" s="29" t="s">
        <v>99</v>
      </c>
      <c r="C10" s="31">
        <v>11562.1</v>
      </c>
      <c r="D10" s="32">
        <f>C10+D8</f>
        <v>91770.299999999988</v>
      </c>
    </row>
    <row r="11" spans="1:8" s="5" customFormat="1">
      <c r="A11" s="31"/>
      <c r="B11" s="30" t="s">
        <v>15</v>
      </c>
      <c r="C11" s="31"/>
      <c r="D11" s="32"/>
    </row>
    <row r="12" spans="1:8">
      <c r="A12" s="31">
        <v>1</v>
      </c>
      <c r="B12" s="29" t="s">
        <v>111</v>
      </c>
      <c r="C12" s="31">
        <v>9632.7000000000007</v>
      </c>
      <c r="D12" s="32"/>
    </row>
    <row r="13" spans="1:8">
      <c r="A13" s="32">
        <v>2</v>
      </c>
      <c r="B13" s="29" t="s">
        <v>112</v>
      </c>
      <c r="C13" s="31">
        <v>9403</v>
      </c>
      <c r="D13" s="32"/>
    </row>
    <row r="14" spans="1:8">
      <c r="A14" s="32">
        <v>3</v>
      </c>
      <c r="B14" s="29" t="s">
        <v>116</v>
      </c>
      <c r="C14" s="31">
        <v>9128.5</v>
      </c>
      <c r="D14" s="32"/>
    </row>
    <row r="15" spans="1:8">
      <c r="A15" s="31"/>
      <c r="B15" s="30" t="s">
        <v>105</v>
      </c>
      <c r="C15" s="32">
        <f>SUM(C12:C14)</f>
        <v>28164.2</v>
      </c>
      <c r="D15" s="32">
        <f>C15+D10</f>
        <v>119934.49999999999</v>
      </c>
    </row>
    <row r="16" spans="1:8">
      <c r="A16" s="31"/>
      <c r="B16" s="30"/>
      <c r="C16" s="32"/>
      <c r="D16" s="32"/>
    </row>
    <row r="17" spans="1:4">
      <c r="A17" s="31"/>
      <c r="B17" s="30"/>
      <c r="C17" s="31"/>
      <c r="D17" s="31"/>
    </row>
    <row r="18" spans="1:4">
      <c r="A18" s="31"/>
      <c r="B18" s="29"/>
      <c r="C18" s="31"/>
      <c r="D18" s="31"/>
    </row>
    <row r="19" spans="1:4">
      <c r="A19" s="31"/>
      <c r="B19" s="30"/>
      <c r="C19" s="32"/>
      <c r="D19" s="32"/>
    </row>
    <row r="20" spans="1:4">
      <c r="A20" s="31"/>
      <c r="B20" s="30"/>
      <c r="C20" s="32"/>
      <c r="D20" s="32"/>
    </row>
    <row r="21" spans="1:4">
      <c r="A21" s="31"/>
      <c r="B21" s="29"/>
      <c r="C21" s="31"/>
      <c r="D21" s="31"/>
    </row>
    <row r="22" spans="1:4">
      <c r="A22" s="31"/>
      <c r="B22" s="29"/>
      <c r="C22" s="31"/>
      <c r="D22" s="31"/>
    </row>
    <row r="23" spans="1:4">
      <c r="A23" s="31"/>
      <c r="B23" s="30"/>
      <c r="C23" s="32"/>
      <c r="D23" s="32"/>
    </row>
    <row r="24" spans="1:4">
      <c r="A24" s="31"/>
      <c r="B24" s="30"/>
      <c r="C24" s="31"/>
      <c r="D24" s="31"/>
    </row>
    <row r="25" spans="1:4">
      <c r="A25" s="31"/>
      <c r="B25" s="29"/>
      <c r="C25" s="31"/>
      <c r="D25" s="31"/>
    </row>
    <row r="26" spans="1:4">
      <c r="A26" s="31"/>
      <c r="B26" s="30"/>
      <c r="C26" s="32"/>
      <c r="D26" s="32"/>
    </row>
    <row r="27" spans="1:4">
      <c r="A27" s="12"/>
      <c r="B27" s="3"/>
      <c r="C27" s="12"/>
      <c r="D27" s="12"/>
    </row>
    <row r="28" spans="1:4">
      <c r="A28" s="12"/>
      <c r="B28" s="10"/>
      <c r="C28" s="12"/>
      <c r="D28" s="12"/>
    </row>
    <row r="29" spans="1:4">
      <c r="A29" s="12"/>
      <c r="B29" s="3"/>
      <c r="C29" s="11"/>
      <c r="D29" s="11"/>
    </row>
    <row r="30" spans="1:4">
      <c r="A30" s="12"/>
      <c r="B30" s="3"/>
      <c r="C30" s="12"/>
      <c r="D30" s="12"/>
    </row>
    <row r="31" spans="1:4">
      <c r="A31" s="12"/>
      <c r="B31" s="10"/>
      <c r="C31" s="12"/>
      <c r="D31" s="11"/>
    </row>
    <row r="32" spans="1:4">
      <c r="A32" s="12"/>
      <c r="B32" s="3"/>
      <c r="C32" s="11"/>
      <c r="D32" s="11"/>
    </row>
    <row r="33" spans="1:4">
      <c r="A33" s="12"/>
      <c r="B33" s="10"/>
      <c r="C33" s="12"/>
      <c r="D33" s="12"/>
    </row>
    <row r="34" spans="1:4">
      <c r="A34" s="12"/>
      <c r="B34" s="3"/>
      <c r="C34" s="11"/>
      <c r="D34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>
      <c r="A1" s="58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.75">
      <c r="A2" s="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>
      <c r="A3" s="8"/>
      <c r="B3" s="18" t="s">
        <v>2</v>
      </c>
      <c r="C3" s="18" t="s">
        <v>6</v>
      </c>
      <c r="D3" s="18" t="s">
        <v>3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4" t="s">
        <v>17</v>
      </c>
    </row>
    <row r="4" spans="1:14" ht="39.75" customHeight="1">
      <c r="A4" s="19" t="s">
        <v>29</v>
      </c>
      <c r="B4" s="15">
        <f>B5+B6+B8</f>
        <v>23722.65</v>
      </c>
      <c r="C4" s="15">
        <f t="shared" ref="C4:N4" si="0">C5+C6+C8</f>
        <v>23722.65</v>
      </c>
      <c r="D4" s="15">
        <f t="shared" si="0"/>
        <v>23722.65</v>
      </c>
      <c r="E4" s="15">
        <f>E5+E6+E7+E8</f>
        <v>23722.65</v>
      </c>
      <c r="F4" s="15">
        <f t="shared" si="0"/>
        <v>23722.65</v>
      </c>
      <c r="G4" s="15">
        <f t="shared" si="0"/>
        <v>23722.65</v>
      </c>
      <c r="H4" s="15">
        <f t="shared" si="0"/>
        <v>23722.65</v>
      </c>
      <c r="I4" s="15">
        <f t="shared" si="0"/>
        <v>23722.65</v>
      </c>
      <c r="J4" s="15">
        <f t="shared" si="0"/>
        <v>23722.65</v>
      </c>
      <c r="K4" s="15">
        <f t="shared" si="0"/>
        <v>23722.65</v>
      </c>
      <c r="L4" s="15">
        <f t="shared" si="0"/>
        <v>23722.65</v>
      </c>
      <c r="M4" s="15">
        <f t="shared" si="0"/>
        <v>23722.65</v>
      </c>
      <c r="N4" s="15">
        <f t="shared" si="0"/>
        <v>284671.8</v>
      </c>
    </row>
    <row r="5" spans="1:14" ht="39" customHeight="1">
      <c r="A5" s="19" t="s">
        <v>18</v>
      </c>
      <c r="B5" s="16">
        <v>12335.78</v>
      </c>
      <c r="C5" s="16">
        <v>12335.78</v>
      </c>
      <c r="D5" s="16">
        <v>12335.78</v>
      </c>
      <c r="E5" s="16">
        <v>12335.78</v>
      </c>
      <c r="F5" s="16">
        <v>12335.78</v>
      </c>
      <c r="G5" s="28">
        <v>12335.78</v>
      </c>
      <c r="H5" s="16">
        <v>12335.78</v>
      </c>
      <c r="I5" s="16">
        <v>12335.78</v>
      </c>
      <c r="J5" s="16">
        <v>12335.78</v>
      </c>
      <c r="K5" s="16">
        <v>12335.78</v>
      </c>
      <c r="L5" s="16">
        <v>12335.78</v>
      </c>
      <c r="M5" s="16">
        <v>12335.78</v>
      </c>
      <c r="N5" s="16">
        <f t="shared" ref="N5:N23" si="1">SUM(B5:M5)</f>
        <v>148029.36000000002</v>
      </c>
    </row>
    <row r="6" spans="1:14" ht="44.25" customHeight="1">
      <c r="A6" s="19" t="s">
        <v>39</v>
      </c>
      <c r="B6" s="16">
        <v>11386.87</v>
      </c>
      <c r="C6" s="16">
        <v>11386.87</v>
      </c>
      <c r="D6" s="16">
        <v>11386.87</v>
      </c>
      <c r="E6" s="16">
        <v>11386.87</v>
      </c>
      <c r="F6" s="16">
        <v>11386.87</v>
      </c>
      <c r="G6" s="16">
        <v>11386.87</v>
      </c>
      <c r="H6" s="16">
        <v>11386.87</v>
      </c>
      <c r="I6" s="16">
        <v>11386.87</v>
      </c>
      <c r="J6" s="16">
        <v>11386.87</v>
      </c>
      <c r="K6" s="16">
        <v>11386.87</v>
      </c>
      <c r="L6" s="16">
        <v>11386.87</v>
      </c>
      <c r="M6" s="16">
        <v>11386.87</v>
      </c>
      <c r="N6" s="16">
        <f>SUM(B6:M6)</f>
        <v>136642.43999999997</v>
      </c>
    </row>
    <row r="7" spans="1:14" ht="44.25" customHeight="1">
      <c r="A7" s="19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>
      <c r="A8" s="19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0</v>
      </c>
    </row>
    <row r="9" spans="1:14" ht="36" customHeight="1">
      <c r="A9" s="20" t="s">
        <v>19</v>
      </c>
      <c r="B9" s="15">
        <f>B10+B11+B12+B13</f>
        <v>4632.92</v>
      </c>
      <c r="C9" s="15">
        <f t="shared" ref="C9:M9" si="2">C10+C11+C12+C13</f>
        <v>7958.0599999999995</v>
      </c>
      <c r="D9" s="15">
        <f t="shared" si="2"/>
        <v>5874.92</v>
      </c>
      <c r="E9" s="15">
        <f t="shared" si="2"/>
        <v>8582.49</v>
      </c>
      <c r="F9" s="15">
        <f t="shared" si="2"/>
        <v>3738.92</v>
      </c>
      <c r="G9" s="15">
        <f t="shared" si="2"/>
        <v>10253.98</v>
      </c>
      <c r="H9" s="15">
        <f t="shared" si="2"/>
        <v>30089.74</v>
      </c>
      <c r="I9" s="15">
        <f t="shared" si="2"/>
        <v>17870.29</v>
      </c>
      <c r="J9" s="15">
        <f>J10+J11+J12+J13</f>
        <v>7356.57</v>
      </c>
      <c r="K9" s="15">
        <f t="shared" si="2"/>
        <v>17333.919999999998</v>
      </c>
      <c r="L9" s="15">
        <f t="shared" si="2"/>
        <v>16120.1</v>
      </c>
      <c r="M9" s="15">
        <f t="shared" si="2"/>
        <v>11413.45</v>
      </c>
      <c r="N9" s="15">
        <f t="shared" si="1"/>
        <v>141225.36000000002</v>
      </c>
    </row>
    <row r="10" spans="1:14" ht="40.5" customHeight="1">
      <c r="A10" s="19" t="s">
        <v>20</v>
      </c>
      <c r="B10" s="16">
        <v>4632.92</v>
      </c>
      <c r="C10" s="16">
        <v>4133.92</v>
      </c>
      <c r="D10" s="16">
        <v>2158.92</v>
      </c>
      <c r="E10" s="16">
        <v>5520.72</v>
      </c>
      <c r="F10" s="16">
        <v>3738.92</v>
      </c>
      <c r="G10" s="16">
        <v>7028.57</v>
      </c>
      <c r="H10" s="16">
        <v>21263.37</v>
      </c>
      <c r="I10" s="16">
        <v>4528.92</v>
      </c>
      <c r="J10" s="16">
        <v>5318.92</v>
      </c>
      <c r="K10" s="16">
        <v>17333.919999999998</v>
      </c>
      <c r="L10" s="16">
        <v>2158.92</v>
      </c>
      <c r="M10" s="16">
        <v>3795.92</v>
      </c>
      <c r="N10" s="15">
        <f t="shared" si="1"/>
        <v>81613.939999999988</v>
      </c>
    </row>
    <row r="11" spans="1:14" ht="45.75" customHeight="1">
      <c r="A11" s="19" t="s">
        <v>21</v>
      </c>
      <c r="B11" s="17"/>
      <c r="C11" s="16">
        <v>1185</v>
      </c>
      <c r="D11" s="16">
        <f>395+2000</f>
        <v>2395</v>
      </c>
      <c r="E11" s="16">
        <v>2468</v>
      </c>
      <c r="F11" s="16"/>
      <c r="G11" s="16"/>
      <c r="H11" s="16"/>
      <c r="I11" s="16">
        <v>9517.2999999999993</v>
      </c>
      <c r="J11" s="16"/>
      <c r="K11" s="16"/>
      <c r="L11" s="16">
        <v>6165.65</v>
      </c>
      <c r="M11" s="16"/>
      <c r="N11" s="15">
        <f t="shared" si="1"/>
        <v>21730.949999999997</v>
      </c>
    </row>
    <row r="12" spans="1:14" ht="45.75" customHeight="1">
      <c r="A12" s="23" t="s">
        <v>33</v>
      </c>
      <c r="B12" s="17"/>
      <c r="C12" s="16">
        <v>1451.61</v>
      </c>
      <c r="D12" s="16">
        <v>1321</v>
      </c>
      <c r="E12" s="16"/>
      <c r="F12" s="16"/>
      <c r="G12" s="16">
        <v>1836</v>
      </c>
      <c r="H12" s="16">
        <v>8232.6</v>
      </c>
      <c r="I12" s="16">
        <v>1449</v>
      </c>
      <c r="J12" s="16">
        <v>1242</v>
      </c>
      <c r="K12" s="16"/>
      <c r="L12" s="16">
        <v>6608</v>
      </c>
      <c r="M12" s="16">
        <v>6430</v>
      </c>
      <c r="N12" s="15">
        <f t="shared" si="1"/>
        <v>28570.21</v>
      </c>
    </row>
    <row r="13" spans="1:14" ht="21.75" customHeight="1">
      <c r="A13" s="19" t="s">
        <v>22</v>
      </c>
      <c r="B13" s="16"/>
      <c r="C13" s="16">
        <v>1187.53</v>
      </c>
      <c r="D13" s="16"/>
      <c r="E13" s="16">
        <v>593.77</v>
      </c>
      <c r="F13" s="16"/>
      <c r="G13" s="16">
        <v>1389.41</v>
      </c>
      <c r="H13" s="16">
        <v>593.77</v>
      </c>
      <c r="I13" s="16">
        <v>2375.0700000000002</v>
      </c>
      <c r="J13" s="16">
        <v>795.65</v>
      </c>
      <c r="K13" s="16"/>
      <c r="L13" s="16">
        <v>1187.53</v>
      </c>
      <c r="M13" s="16">
        <v>1187.53</v>
      </c>
      <c r="N13" s="16">
        <f t="shared" si="1"/>
        <v>9310.26</v>
      </c>
    </row>
    <row r="14" spans="1:14" ht="23.25" customHeight="1">
      <c r="A14" s="20" t="s">
        <v>23</v>
      </c>
      <c r="B14" s="15">
        <f>B15+B16+B17</f>
        <v>12175.4</v>
      </c>
      <c r="C14" s="15">
        <f t="shared" ref="C14:N14" si="3">C15+C16+C17</f>
        <v>0</v>
      </c>
      <c r="D14" s="15">
        <f t="shared" si="3"/>
        <v>68032.800000000003</v>
      </c>
      <c r="E14" s="15">
        <f t="shared" si="3"/>
        <v>0</v>
      </c>
      <c r="F14" s="15">
        <f t="shared" si="3"/>
        <v>0</v>
      </c>
      <c r="G14" s="15">
        <f t="shared" si="3"/>
        <v>0</v>
      </c>
      <c r="H14" s="15">
        <f t="shared" si="3"/>
        <v>0</v>
      </c>
      <c r="I14" s="15">
        <f t="shared" si="3"/>
        <v>11562.1</v>
      </c>
      <c r="J14" s="15">
        <f t="shared" si="3"/>
        <v>0</v>
      </c>
      <c r="K14" s="15">
        <f t="shared" si="3"/>
        <v>0</v>
      </c>
      <c r="L14" s="15">
        <f t="shared" si="3"/>
        <v>29819.200000000001</v>
      </c>
      <c r="M14" s="15">
        <f t="shared" si="3"/>
        <v>0</v>
      </c>
      <c r="N14" s="15">
        <f t="shared" si="3"/>
        <v>121589.5</v>
      </c>
    </row>
    <row r="15" spans="1:14" ht="42" customHeight="1">
      <c r="A15" s="19" t="s">
        <v>24</v>
      </c>
      <c r="B15" s="16">
        <v>12175.4</v>
      </c>
      <c r="C15" s="16"/>
      <c r="D15" s="16">
        <v>68032.800000000003</v>
      </c>
      <c r="E15" s="16"/>
      <c r="F15" s="16"/>
      <c r="G15" s="16"/>
      <c r="H15" s="16"/>
      <c r="I15" s="16">
        <v>11562.1</v>
      </c>
      <c r="J15" s="16"/>
      <c r="K15" s="16"/>
      <c r="L15" s="16">
        <v>28164.2</v>
      </c>
      <c r="M15" s="16"/>
      <c r="N15" s="16">
        <f t="shared" si="1"/>
        <v>119934.5</v>
      </c>
    </row>
    <row r="16" spans="1:14" ht="40.5" customHeight="1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>
        <v>1655</v>
      </c>
      <c r="M16" s="16"/>
      <c r="N16" s="16">
        <f t="shared" si="1"/>
        <v>1655</v>
      </c>
    </row>
    <row r="17" spans="1:14" ht="40.5" customHeight="1">
      <c r="A17" s="23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>
      <c r="A18" s="27" t="s">
        <v>50</v>
      </c>
      <c r="B18" s="16"/>
      <c r="C18" s="16"/>
      <c r="D18" s="16"/>
      <c r="E18" s="16"/>
      <c r="F18" s="16"/>
      <c r="G18" s="16">
        <v>1940</v>
      </c>
      <c r="H18" s="16">
        <v>2919.7</v>
      </c>
      <c r="I18" s="16"/>
      <c r="J18" s="16"/>
      <c r="K18" s="16"/>
      <c r="L18" s="16"/>
      <c r="M18" s="16"/>
      <c r="N18" s="15">
        <f t="shared" si="1"/>
        <v>4859.7</v>
      </c>
    </row>
    <row r="19" spans="1:14" ht="40.5" customHeight="1">
      <c r="A19" s="20" t="s">
        <v>53</v>
      </c>
      <c r="B19" s="15">
        <f>B20+B21+B22</f>
        <v>0</v>
      </c>
      <c r="C19" s="15">
        <f t="shared" ref="C19:N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</row>
    <row r="20" spans="1:14" ht="40.5" customHeight="1">
      <c r="A20" s="19" t="s">
        <v>54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ref="N20:N22" si="5">SUM(B20:M20)</f>
        <v>0</v>
      </c>
    </row>
    <row r="21" spans="1:14" ht="40.5" customHeight="1">
      <c r="A21" s="19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>
      <c r="A22" s="23" t="s">
        <v>56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>
      <c r="A23" s="20" t="s">
        <v>58</v>
      </c>
      <c r="B23" s="15">
        <v>12419.51</v>
      </c>
      <c r="C23" s="15">
        <v>12419.51</v>
      </c>
      <c r="D23" s="15">
        <v>12419.51</v>
      </c>
      <c r="E23" s="15">
        <v>12419.51</v>
      </c>
      <c r="F23" s="15">
        <v>12419.51</v>
      </c>
      <c r="G23" s="15">
        <v>12419.51</v>
      </c>
      <c r="H23" s="15">
        <v>12419.51</v>
      </c>
      <c r="I23" s="15">
        <v>12419.51</v>
      </c>
      <c r="J23" s="15">
        <v>12419.51</v>
      </c>
      <c r="K23" s="15">
        <v>12419.51</v>
      </c>
      <c r="L23" s="15">
        <v>12419.51</v>
      </c>
      <c r="M23" s="15">
        <v>12419.51</v>
      </c>
      <c r="N23" s="15">
        <f t="shared" si="1"/>
        <v>149034.12</v>
      </c>
    </row>
    <row r="24" spans="1:14" ht="22.5" customHeight="1">
      <c r="A24" s="20" t="s">
        <v>26</v>
      </c>
      <c r="B24" s="15">
        <f>B4+B9+B14+B18+B23+B19</f>
        <v>52950.48</v>
      </c>
      <c r="C24" s="15">
        <f t="shared" ref="C24:N24" si="6">C4+C9+C14+C18+C23+C19</f>
        <v>44100.22</v>
      </c>
      <c r="D24" s="15">
        <f t="shared" si="6"/>
        <v>110049.87999999999</v>
      </c>
      <c r="E24" s="15">
        <f t="shared" si="6"/>
        <v>44724.65</v>
      </c>
      <c r="F24" s="15">
        <f t="shared" si="6"/>
        <v>39881.08</v>
      </c>
      <c r="G24" s="15">
        <f t="shared" si="6"/>
        <v>48336.140000000007</v>
      </c>
      <c r="H24" s="15">
        <f t="shared" si="6"/>
        <v>69151.599999999991</v>
      </c>
      <c r="I24" s="15">
        <f t="shared" si="6"/>
        <v>65574.55</v>
      </c>
      <c r="J24" s="15">
        <f>J4+J9+J14+J18+J23+J19</f>
        <v>43498.73</v>
      </c>
      <c r="K24" s="15">
        <f t="shared" si="6"/>
        <v>53476.08</v>
      </c>
      <c r="L24" s="15">
        <f>L4+L9+L14+L18+L23+L19</f>
        <v>82081.459999999992</v>
      </c>
      <c r="M24" s="15">
        <f t="shared" si="6"/>
        <v>47555.610000000008</v>
      </c>
      <c r="N24" s="15">
        <f t="shared" si="6"/>
        <v>701380.48</v>
      </c>
    </row>
    <row r="25" spans="1:14" ht="15.75">
      <c r="A25" s="59" t="s">
        <v>59</v>
      </c>
      <c r="B25" s="59"/>
      <c r="C25" s="59"/>
      <c r="D25" s="21"/>
      <c r="E25" s="21"/>
      <c r="F25" s="21"/>
      <c r="G25" s="21"/>
      <c r="H25" s="21"/>
      <c r="I25" s="21"/>
      <c r="J25" s="21"/>
      <c r="K25" s="21"/>
      <c r="L25" s="60" t="s">
        <v>30</v>
      </c>
      <c r="M25" s="60"/>
      <c r="N25" s="60"/>
    </row>
    <row r="26" spans="1:14" ht="15.7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>
      <c r="A27" s="59" t="s">
        <v>28</v>
      </c>
      <c r="B27" s="59"/>
      <c r="C27" s="59"/>
      <c r="D27" s="21"/>
      <c r="E27" s="21"/>
      <c r="F27" s="21"/>
      <c r="G27" s="21"/>
      <c r="H27" s="21"/>
      <c r="I27" s="21"/>
      <c r="J27" s="21"/>
      <c r="K27" s="21"/>
      <c r="L27" s="60" t="s">
        <v>38</v>
      </c>
      <c r="M27" s="60"/>
      <c r="N27" s="6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C11" sqref="C11"/>
    </sheetView>
  </sheetViews>
  <sheetFormatPr defaultRowHeight="15"/>
  <cols>
    <col min="1" max="1" width="4" customWidth="1"/>
    <col min="2" max="2" width="7.140625" customWidth="1"/>
    <col min="3" max="3" width="48.140625" customWidth="1"/>
    <col min="4" max="4" width="9.42578125" customWidth="1"/>
    <col min="5" max="5" width="17.85546875" customWidth="1"/>
  </cols>
  <sheetData>
    <row r="1" spans="1:5">
      <c r="B1" s="5" t="s">
        <v>52</v>
      </c>
      <c r="C1" s="5"/>
    </row>
    <row r="2" spans="1:5">
      <c r="C2" t="s">
        <v>48</v>
      </c>
    </row>
    <row r="3" spans="1:5">
      <c r="B3" t="s">
        <v>40</v>
      </c>
    </row>
    <row r="4" spans="1:5">
      <c r="A4" s="24" t="s">
        <v>41</v>
      </c>
      <c r="B4" s="24" t="s">
        <v>41</v>
      </c>
      <c r="C4" s="24"/>
      <c r="D4" s="24" t="s">
        <v>51</v>
      </c>
      <c r="E4" s="24" t="s">
        <v>42</v>
      </c>
    </row>
    <row r="5" spans="1:5">
      <c r="A5" s="25" t="s">
        <v>43</v>
      </c>
      <c r="B5" s="25" t="s">
        <v>44</v>
      </c>
      <c r="C5" s="25" t="s">
        <v>45</v>
      </c>
      <c r="D5" s="25" t="s">
        <v>46</v>
      </c>
      <c r="E5" s="25" t="s">
        <v>47</v>
      </c>
    </row>
    <row r="6" spans="1:5">
      <c r="A6" s="12">
        <v>1</v>
      </c>
      <c r="B6" s="12"/>
      <c r="C6" s="12"/>
      <c r="D6" s="26"/>
      <c r="E6" s="12"/>
    </row>
    <row r="7" spans="1:5">
      <c r="A7" s="12">
        <v>2</v>
      </c>
      <c r="B7" s="12"/>
      <c r="C7" s="12"/>
      <c r="D7" s="26"/>
      <c r="E7" s="12"/>
    </row>
    <row r="8" spans="1:5">
      <c r="A8" s="12">
        <v>3</v>
      </c>
      <c r="B8" s="12"/>
      <c r="C8" s="12"/>
      <c r="D8" s="26"/>
      <c r="E8" s="12"/>
    </row>
    <row r="9" spans="1:5">
      <c r="A9" s="12">
        <v>4</v>
      </c>
      <c r="B9" s="12"/>
      <c r="C9" s="12"/>
      <c r="D9" s="26"/>
      <c r="E9" s="12"/>
    </row>
    <row r="10" spans="1:5">
      <c r="A10" s="12">
        <v>5</v>
      </c>
      <c r="B10" s="12"/>
      <c r="C10" s="12"/>
      <c r="D10" s="26"/>
      <c r="E10" s="12"/>
    </row>
    <row r="11" spans="1:5">
      <c r="A11" s="12">
        <v>6</v>
      </c>
      <c r="B11" s="12"/>
      <c r="C11" s="12"/>
      <c r="D11" s="26"/>
      <c r="E11" s="12"/>
    </row>
    <row r="12" spans="1:5">
      <c r="A12" s="12">
        <v>7</v>
      </c>
      <c r="B12" s="12"/>
      <c r="C12" s="12"/>
      <c r="D12" s="26"/>
      <c r="E12" s="12"/>
    </row>
    <row r="13" spans="1:5">
      <c r="A13" s="12">
        <v>8</v>
      </c>
      <c r="B13" s="12"/>
      <c r="C13" s="12"/>
      <c r="D13" s="26"/>
      <c r="E13" s="12"/>
    </row>
    <row r="14" spans="1:5">
      <c r="A14" s="12">
        <v>9</v>
      </c>
      <c r="B14" s="12"/>
      <c r="C14" s="12"/>
      <c r="D14" s="26"/>
      <c r="E14" s="12"/>
    </row>
    <row r="15" spans="1:5">
      <c r="A15" s="12">
        <v>10</v>
      </c>
      <c r="B15" s="12"/>
      <c r="C15" s="12"/>
      <c r="D15" s="26"/>
      <c r="E15" s="12"/>
    </row>
    <row r="16" spans="1:5">
      <c r="A16" s="12">
        <v>11</v>
      </c>
      <c r="B16" s="12"/>
      <c r="C16" s="12"/>
      <c r="D16" s="26"/>
      <c r="E16" s="12"/>
    </row>
    <row r="17" spans="1:5">
      <c r="A17" s="12">
        <v>12</v>
      </c>
      <c r="B17" s="12"/>
      <c r="C17" s="12"/>
      <c r="D17" s="26"/>
      <c r="E17" s="12"/>
    </row>
    <row r="18" spans="1:5">
      <c r="A18" s="12">
        <v>13</v>
      </c>
      <c r="B18" s="12"/>
      <c r="C18" s="12"/>
      <c r="D18" s="26"/>
      <c r="E18" s="12"/>
    </row>
    <row r="19" spans="1:5">
      <c r="A19" s="12">
        <v>14</v>
      </c>
      <c r="B19" s="12"/>
      <c r="C19" s="12"/>
      <c r="D19" s="26"/>
      <c r="E19" s="12"/>
    </row>
    <row r="20" spans="1:5">
      <c r="A20" s="12">
        <v>15</v>
      </c>
      <c r="B20" s="12"/>
      <c r="C20" s="12"/>
      <c r="D20" s="26"/>
      <c r="E20" s="12"/>
    </row>
    <row r="21" spans="1:5">
      <c r="A21" s="12">
        <v>16</v>
      </c>
      <c r="B21" s="12"/>
      <c r="C21" s="12"/>
      <c r="D21" s="26"/>
      <c r="E21" s="12"/>
    </row>
    <row r="22" spans="1:5">
      <c r="A22" s="12">
        <v>17</v>
      </c>
      <c r="B22" s="12"/>
      <c r="C22" s="12"/>
      <c r="D22" s="26"/>
      <c r="E22" s="12"/>
    </row>
    <row r="23" spans="1:5">
      <c r="A23" s="12">
        <v>18</v>
      </c>
      <c r="B23" s="12"/>
      <c r="C23" s="12"/>
      <c r="D23" s="26"/>
      <c r="E23" s="12"/>
    </row>
    <row r="24" spans="1:5">
      <c r="A24" s="12">
        <v>19</v>
      </c>
      <c r="B24" s="12"/>
      <c r="C24" s="12"/>
      <c r="D24" s="26"/>
      <c r="E24" s="12"/>
    </row>
    <row r="25" spans="1:5">
      <c r="A25" s="12">
        <v>20</v>
      </c>
      <c r="B25" s="12"/>
      <c r="C25" s="12"/>
      <c r="D25" s="26"/>
      <c r="E25" s="12"/>
    </row>
    <row r="26" spans="1:5">
      <c r="A26" s="12">
        <v>21</v>
      </c>
      <c r="B26" s="12"/>
      <c r="C26" s="12"/>
      <c r="D26" s="26"/>
      <c r="E26" s="12"/>
    </row>
    <row r="27" spans="1:5">
      <c r="A27" s="12">
        <v>22</v>
      </c>
      <c r="B27" s="12"/>
      <c r="C27" s="12"/>
      <c r="D27" s="26"/>
      <c r="E27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Текущий ремонт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2017-04-06T04:00:44Z</cp:lastPrinted>
  <dcterms:created xsi:type="dcterms:W3CDTF">2011-07-25T05:21:17Z</dcterms:created>
  <dcterms:modified xsi:type="dcterms:W3CDTF">2024-02-28T02:24:19Z</dcterms:modified>
</cp:coreProperties>
</file>