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KV\папка обмена\Лицевые счета по жилым домам 2023г\Лицевые счета\Металлургов1,2,3,4,5\"/>
    </mc:Choice>
  </mc:AlternateContent>
  <xr:revisionPtr revIDLastSave="0" documentId="13_ncr:1_{5FDE19AD-5815-4DA4-B1C7-930077DB582F}" xr6:coauthVersionLast="47" xr6:coauthVersionMax="47" xr10:uidLastSave="{00000000-0000-0000-0000-000000000000}"/>
  <bookViews>
    <workbookView xWindow="-120" yWindow="-120" windowWidth="25440" windowHeight="15390" tabRatio="745" activeTab="6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Текущий ремонт" sheetId="11" r:id="rId7"/>
    <sheet name="Лиц. счет. Св. расчет" sheetId="5" r:id="rId8"/>
    <sheet name="Заявления жителей" sheetId="8" r:id="rId9"/>
    <sheet name="Допол.раб." sheetId="9" r:id="rId10"/>
    <sheet name="Лист1" sheetId="10" r:id="rId11"/>
  </sheet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4" i="11" l="1"/>
  <c r="C10" i="11"/>
  <c r="C8" i="11"/>
  <c r="D10" i="4"/>
  <c r="C10" i="4"/>
  <c r="D34" i="6"/>
  <c r="C34" i="6"/>
  <c r="M12" i="5"/>
  <c r="M10" i="5"/>
  <c r="D59" i="1"/>
  <c r="C59" i="1"/>
  <c r="D29" i="6"/>
  <c r="C29" i="6"/>
  <c r="D54" i="1"/>
  <c r="C54" i="1"/>
  <c r="D10" i="3"/>
  <c r="D24" i="6"/>
  <c r="C24" i="6"/>
  <c r="D12" i="2"/>
  <c r="D49" i="1"/>
  <c r="C49" i="1"/>
  <c r="D8" i="3"/>
  <c r="D19" i="6"/>
  <c r="C19" i="6"/>
  <c r="D10" i="2"/>
  <c r="D44" i="1"/>
  <c r="C44" i="1"/>
  <c r="D8" i="7"/>
  <c r="C8" i="7"/>
  <c r="D39" i="1"/>
  <c r="C39" i="1"/>
  <c r="D6" i="3"/>
  <c r="D8" i="9"/>
  <c r="D15" i="6"/>
  <c r="D35" i="1"/>
  <c r="D6" i="9"/>
  <c r="D33" i="1"/>
  <c r="C33" i="1"/>
  <c r="D8" i="4"/>
  <c r="C8" i="4"/>
  <c r="C28" i="1"/>
  <c r="F10" i="5"/>
  <c r="C23" i="1"/>
  <c r="D6" i="2" l="1"/>
  <c r="D8" i="2" s="1"/>
  <c r="C15" i="1"/>
  <c r="C11" i="6"/>
  <c r="D11" i="6" s="1"/>
  <c r="D13" i="6" s="1"/>
  <c r="D6" i="4"/>
  <c r="D6" i="6"/>
  <c r="C11" i="1"/>
  <c r="D11" i="1" s="1"/>
  <c r="D15" i="1" l="1"/>
  <c r="D23" i="1" s="1"/>
  <c r="D28" i="1" s="1"/>
  <c r="N18" i="5"/>
  <c r="E4" i="5"/>
  <c r="M4" i="5"/>
  <c r="L4" i="5"/>
  <c r="K4" i="5"/>
  <c r="J4" i="5"/>
  <c r="I4" i="5"/>
  <c r="H4" i="5"/>
  <c r="G4" i="5"/>
  <c r="F4" i="5"/>
  <c r="D4" i="5"/>
  <c r="C4" i="5"/>
  <c r="B4" i="5"/>
  <c r="B9" i="5"/>
  <c r="B14" i="5"/>
  <c r="L14" i="5"/>
  <c r="K19" i="5"/>
  <c r="J19" i="5"/>
  <c r="M9" i="5"/>
  <c r="L9" i="5"/>
  <c r="K9" i="5"/>
  <c r="J9" i="5"/>
  <c r="I9" i="5"/>
  <c r="H9" i="5"/>
  <c r="G9" i="5"/>
  <c r="F9" i="5"/>
  <c r="E9" i="5"/>
  <c r="D9" i="5"/>
  <c r="C9" i="5"/>
  <c r="N22" i="5"/>
  <c r="N21" i="5"/>
  <c r="N20" i="5"/>
  <c r="M19" i="5"/>
  <c r="L19" i="5"/>
  <c r="I19" i="5"/>
  <c r="H19" i="5"/>
  <c r="G19" i="5"/>
  <c r="F19" i="5"/>
  <c r="E19" i="5"/>
  <c r="D19" i="5"/>
  <c r="C19" i="5"/>
  <c r="B19" i="5"/>
  <c r="N17" i="5"/>
  <c r="N12" i="5"/>
  <c r="N8" i="5"/>
  <c r="M14" i="5"/>
  <c r="K14" i="5"/>
  <c r="J14" i="5"/>
  <c r="I14" i="5"/>
  <c r="H14" i="5"/>
  <c r="G14" i="5"/>
  <c r="F14" i="5"/>
  <c r="E14" i="5"/>
  <c r="D14" i="5"/>
  <c r="C14" i="5"/>
  <c r="I24" i="5" l="1"/>
  <c r="L24" i="5"/>
  <c r="B24" i="5"/>
  <c r="G24" i="5"/>
  <c r="K24" i="5"/>
  <c r="J24" i="5"/>
  <c r="M24" i="5"/>
  <c r="H24" i="5"/>
  <c r="F24" i="5"/>
  <c r="E24" i="5"/>
  <c r="D24" i="5"/>
  <c r="C24" i="5"/>
  <c r="N19" i="5"/>
  <c r="N6" i="5"/>
  <c r="N23" i="5"/>
  <c r="N13" i="5"/>
  <c r="N5" i="5"/>
  <c r="N4" i="5" l="1"/>
  <c r="N11" i="5"/>
  <c r="N10" i="5"/>
  <c r="N15" i="5" l="1"/>
  <c r="N16" i="5"/>
  <c r="N14" i="5"/>
  <c r="N9" i="5" l="1"/>
  <c r="N24" i="5" s="1"/>
</calcChain>
</file>

<file path=xl/sharedStrings.xml><?xml version="1.0" encoding="utf-8"?>
<sst xmlns="http://schemas.openxmlformats.org/spreadsheetml/2006/main" count="290" uniqueCount="186">
  <si>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</si>
  <si>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</si>
  <si>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</si>
  <si>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</si>
  <si>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</si>
  <si>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</si>
  <si>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</si>
  <si>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</si>
  <si>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</si>
  <si>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</si>
  <si>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</si>
  <si>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</si>
  <si>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</si>
  <si>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</si>
  <si>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</si>
  <si>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</si>
  <si>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</si>
  <si>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</si>
  <si>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</si>
  <si>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</si>
  <si>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</si>
  <si>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</si>
  <si>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</si>
  <si>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</si>
  <si>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</si>
  <si>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</si>
  <si>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</si>
  <si>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</si>
  <si>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</si>
  <si>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</si>
  <si>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</si>
  <si>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</si>
  <si>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</si>
  <si>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Металлургов,3</t>
  </si>
  <si>
    <t>-эл.оборудование</t>
  </si>
  <si>
    <t>-эл.оборудования</t>
  </si>
  <si>
    <t>очистка дорог</t>
  </si>
  <si>
    <t>Текущий ремонт эл.оборудования</t>
  </si>
  <si>
    <t>Кузмичева  Е.А.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</si>
  <si>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</si>
  <si>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</si>
  <si>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</si>
  <si>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</si>
  <si>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</si>
  <si>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</si>
  <si>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</si>
  <si>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</si>
  <si>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</si>
  <si>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</si>
  <si>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Металлургов, 3</t>
  </si>
  <si>
    <t xml:space="preserve">                                               Лицевой счёт  2016г</t>
  </si>
  <si>
    <t>Устранить течь с крыши</t>
  </si>
  <si>
    <t>16.02.2016г.</t>
  </si>
  <si>
    <t>Обследовать и отремонтировать крышу</t>
  </si>
  <si>
    <t>17.03.2016г.</t>
  </si>
  <si>
    <t>Отключить насос</t>
  </si>
  <si>
    <t>24.03.16г.</t>
  </si>
  <si>
    <t>О ремонте балкона</t>
  </si>
  <si>
    <t>05.02.2016г.</t>
  </si>
  <si>
    <t>О ремонте козырька над балконом</t>
  </si>
  <si>
    <t>06.04.2016г.</t>
  </si>
  <si>
    <t>08.04.2016г.</t>
  </si>
  <si>
    <t>О ремонте межпанельных швов</t>
  </si>
  <si>
    <t>18.05.2016г.</t>
  </si>
  <si>
    <t>Стар.</t>
  </si>
  <si>
    <t>О ремонте подъездов</t>
  </si>
  <si>
    <t>22.04.2016г.</t>
  </si>
  <si>
    <t>межпанельных швов</t>
  </si>
  <si>
    <t>Разъяснения о выполненных работах по ремонту</t>
  </si>
  <si>
    <t>Течь коллектора (ул.Березовая)</t>
  </si>
  <si>
    <t>27.05.2016г.</t>
  </si>
  <si>
    <t>Дополнительные работы</t>
  </si>
  <si>
    <t>4.Дополнительные работы</t>
  </si>
  <si>
    <t>Выполн. в мае</t>
  </si>
  <si>
    <t>Выполнить ремонт дверных откосов в подъезде</t>
  </si>
  <si>
    <t>05.07.16г.</t>
  </si>
  <si>
    <t>03.08.16г.</t>
  </si>
  <si>
    <t>08.08.16г.</t>
  </si>
  <si>
    <t>О замене канализационного стояка</t>
  </si>
  <si>
    <t>09.08.16г.</t>
  </si>
  <si>
    <t>О замене стояка отопления</t>
  </si>
  <si>
    <t>Заменить канализационную трубу</t>
  </si>
  <si>
    <t>17.10.16г.</t>
  </si>
  <si>
    <t>Отрегулировать работу полотенцесушителей</t>
  </si>
  <si>
    <t>19.10.16г.</t>
  </si>
  <si>
    <t>Подключить насосы в повале (регулировка отоплен.)</t>
  </si>
  <si>
    <t>20.10.16г.</t>
  </si>
  <si>
    <t>О рассрочке платежей по кв.плате</t>
  </si>
  <si>
    <t>21.10.16г.</t>
  </si>
  <si>
    <t>О принятии мер по отоплению (Холодно в квартире)</t>
  </si>
  <si>
    <t>26.10.16г.</t>
  </si>
  <si>
    <t>О подтоплении с вышерасположенной квартиры</t>
  </si>
  <si>
    <t>02.11.16г.</t>
  </si>
  <si>
    <t>Проверить температурный режим</t>
  </si>
  <si>
    <t>07.11.16г.</t>
  </si>
  <si>
    <t>Проверить температурный режим, регул.п/сушителя</t>
  </si>
  <si>
    <t>Жит.</t>
  </si>
  <si>
    <t>Подключить насосы в подвале,закрыть продух вентил.</t>
  </si>
  <si>
    <t>отрегулировать полотенцесушителя кв.81-93,51-63</t>
  </si>
  <si>
    <t>Подъезды №5,6.Подключить под.отопление.</t>
  </si>
  <si>
    <t>23.11.16г.</t>
  </si>
  <si>
    <t>Жалоба на холод в квартире</t>
  </si>
  <si>
    <t>24.11.16г.</t>
  </si>
  <si>
    <t>Письменный ответ на холодные отопит.приборы</t>
  </si>
  <si>
    <t>26.12.16г.</t>
  </si>
  <si>
    <t>5. ОДН:</t>
  </si>
  <si>
    <t>ХВС</t>
  </si>
  <si>
    <t>ГВС</t>
  </si>
  <si>
    <t>электроэнергия</t>
  </si>
  <si>
    <t>7. Расходы по содержанию УК</t>
  </si>
  <si>
    <t>Директор ООО УК "Крокус"</t>
  </si>
  <si>
    <t>Дезинфекция</t>
  </si>
  <si>
    <t>Итого за январь</t>
  </si>
  <si>
    <t>Лицевой счет. Сводный расчет  2023г</t>
  </si>
  <si>
    <t>Лицевой счёт  2023г</t>
  </si>
  <si>
    <t>Развоздушка стояка отопления в кухне Квартира №103</t>
  </si>
  <si>
    <t>Замена участка трубы на стояке ХВС Квартира №102</t>
  </si>
  <si>
    <t>Прочистка канализации Подъезд №6</t>
  </si>
  <si>
    <t xml:space="preserve">Обход подвалов на предмет утечек </t>
  </si>
  <si>
    <t>Замена участка трубы на стояке отопления Квартира №59</t>
  </si>
  <si>
    <t>Ремонт светильника замена лампочки и предохранителя Подъезд №5</t>
  </si>
  <si>
    <t>Лицевой счёт 2023г</t>
  </si>
  <si>
    <t>Устранение течи на стояке ХВС Квартира №43</t>
  </si>
  <si>
    <t>Обход подвала на предмет утечек</t>
  </si>
  <si>
    <t>Развоздушка стояка отопления Квартира №103</t>
  </si>
  <si>
    <t>Итого за февраль</t>
  </si>
  <si>
    <t>Устранение течи на полотенцесушителе Квартира №86</t>
  </si>
  <si>
    <t>Отключение подъездного отопления</t>
  </si>
  <si>
    <t>Итого за март</t>
  </si>
  <si>
    <t>Очистка водосточных воронок от льда</t>
  </si>
  <si>
    <t>Отключение насосов на отоплении в подвале</t>
  </si>
  <si>
    <t>Сборка канализации в подвале</t>
  </si>
  <si>
    <t>Замена участка трубы на стояке отопления Квартира №52</t>
  </si>
  <si>
    <t>Замена участка трубы канализации в подвале</t>
  </si>
  <si>
    <t>Сборка и прочистка участка трубы канализации в подвале</t>
  </si>
  <si>
    <t>Итого за апрель</t>
  </si>
  <si>
    <t>Ремонт перилл в подъезде №5</t>
  </si>
  <si>
    <t>Работы ППР замена лампочек и предохранителей</t>
  </si>
  <si>
    <t>Отключение отопления</t>
  </si>
  <si>
    <t>Чистка канализации в подвале, обработка хлором Подъезд №7,6</t>
  </si>
  <si>
    <t xml:space="preserve">Итого за май </t>
  </si>
  <si>
    <t>Прочистка канализации Подъезд №7</t>
  </si>
  <si>
    <t>Замена стояков отопления Квартира №14-18,23,32,29,26,23</t>
  </si>
  <si>
    <t>Прочистка стояка канализации Подъезд №7</t>
  </si>
  <si>
    <t>Прочистка канализации в подвале Квартира №96</t>
  </si>
  <si>
    <t>Итого за июнь</t>
  </si>
  <si>
    <t>Привоз песка на придомовую территорию</t>
  </si>
  <si>
    <t>Замена канализационного стояка. Частичный ремонт стояка ХВС Квартира №70,67</t>
  </si>
  <si>
    <t>Промывка и опрессовка системы теплоснабжения</t>
  </si>
  <si>
    <t>Ремонт светильников замена лампочек  и схем Подъезд №4,5,6,7</t>
  </si>
  <si>
    <t>Скос травы на придомовой территории</t>
  </si>
  <si>
    <t>Утепление фасада Квартира №100,101</t>
  </si>
  <si>
    <t>Замена участка трубы стояков ГВС и ХВС Квартира №29</t>
  </si>
  <si>
    <t>Развоздушка ГВС в подвале Квартира №54</t>
  </si>
  <si>
    <t>Итого за август</t>
  </si>
  <si>
    <t>Замена предохранителя в щитовой ВРУ Подъезд №1</t>
  </si>
  <si>
    <t>Работы ППР в подъезде, замена лампочек и схем Подъезд №2,3,4,5,7</t>
  </si>
  <si>
    <t>Запуск отопления</t>
  </si>
  <si>
    <t>Развоздушка отопления Квартира №81</t>
  </si>
  <si>
    <t>Итого за сентябрь</t>
  </si>
  <si>
    <t>Ремонт водосточных воронок Подъезд №1,2</t>
  </si>
  <si>
    <t>Замена лампочек, предохранителей и схем в подъзде №2</t>
  </si>
  <si>
    <t>Замена лампочек в подъездах №1-6 в количестве 7 штук</t>
  </si>
  <si>
    <t>Восстановление балконной плиты Квартира №35</t>
  </si>
  <si>
    <t>Запуск подъездного отопления</t>
  </si>
  <si>
    <t>Замена участка трубы отопления Квартира №67</t>
  </si>
  <si>
    <t>Итого за октябрь</t>
  </si>
  <si>
    <t xml:space="preserve">Закрытие слуховых окон </t>
  </si>
  <si>
    <t>Замена лампочки и предохранителя Подъезд №6</t>
  </si>
  <si>
    <t>Работы ППР подъезда №5</t>
  </si>
  <si>
    <t>Закрепление эл.щита Подъезд №2</t>
  </si>
  <si>
    <t>Ремонт подъездного козырька Подъезд №3</t>
  </si>
  <si>
    <t>Прочистка канализации в подвале</t>
  </si>
  <si>
    <t>Устранение течи на конвекторе отопления Квартира №45</t>
  </si>
  <si>
    <t>Итого за ноябрь</t>
  </si>
  <si>
    <t>Ремонт подъездного освещения замена лампочки схемы и предохранителя Подъезд №5</t>
  </si>
  <si>
    <t>Демонтаж, монтаж подъездных автоматов в подъезде №15</t>
  </si>
  <si>
    <t>Замена предохранителей и лампочки Подъезд №3</t>
  </si>
  <si>
    <t>Прочистка канализации</t>
  </si>
  <si>
    <t>Закрепление стояков отопления Квартира №56</t>
  </si>
  <si>
    <t>Устранение течи отопительного прибора Квартира №104</t>
  </si>
  <si>
    <t>Итого за декабрь</t>
  </si>
  <si>
    <t>Ремонт подъездного освещения , замена лампочек и предохранителя Подъезд №3</t>
  </si>
  <si>
    <t>Ремонт подъездного освещения Подъезд №5</t>
  </si>
  <si>
    <t>Ремонт подъездного освещения Подъезд №1,2</t>
  </si>
  <si>
    <t>Замена стояков отопления Квартира №53,56,59,62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</si>
</sst>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₽&quot;_-;\-* #,##0.00\ &quot;₽&quot;_-;_-* &quot;-&quot;??\ &quot;₽&quot;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3" xfId="0" applyBorder="1" applyAlignment="1">
      <alignment wrapText="1"/>
    </xf>
    <xf numFmtId="0" fontId="0" fillId="0" borderId="4" xfId="0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2" fontId="6" fillId="0" borderId="1" xfId="0" applyNumberFormat="1" applyFont="1" applyBorder="1"/>
    <xf numFmtId="2" fontId="6" fillId="2" borderId="1" xfId="0" applyNumberFormat="1" applyFont="1" applyFill="1" applyBorder="1"/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1" xfId="0" applyNumberFormat="1" applyBorder="1"/>
    <xf numFmtId="0" fontId="7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8" fillId="0" borderId="1" xfId="0" applyNumberFormat="1" applyFont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0" fontId="8" fillId="0" borderId="3" xfId="0" applyFont="1" applyBorder="1" applyAlignment="1">
      <alignment wrapText="1"/>
    </xf>
    <xf numFmtId="2" fontId="9" fillId="0" borderId="4" xfId="0" applyNumberFormat="1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2" fontId="9" fillId="0" borderId="1" xfId="0" applyNumberFormat="1" applyFont="1" applyBorder="1"/>
    <xf numFmtId="0" fontId="8" fillId="0" borderId="0" xfId="0" applyFont="1"/>
    <xf numFmtId="2" fontId="8" fillId="0" borderId="1" xfId="0" applyNumberFormat="1" applyFont="1" applyBorder="1"/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wrapText="1"/>
    </xf>
    <xf numFmtId="0" fontId="9" fillId="0" borderId="3" xfId="0" applyFont="1" applyBorder="1" applyAlignment="1">
      <alignment wrapText="1"/>
    </xf>
    <xf numFmtId="2" fontId="1" fillId="0" borderId="4" xfId="0" applyNumberFormat="1" applyFont="1" applyBorder="1" applyAlignment="1">
      <alignment wrapText="1"/>
    </xf>
    <xf numFmtId="2" fontId="9" fillId="0" borderId="9" xfId="0" applyNumberFormat="1" applyFont="1" applyBorder="1"/>
    <xf numFmtId="0" fontId="6" fillId="0" borderId="9" xfId="0" applyFont="1" applyBorder="1"/>
    <xf numFmtId="2" fontId="1" fillId="0" borderId="1" xfId="0" applyNumberFormat="1" applyFont="1" applyBorder="1"/>
    <xf numFmtId="0" fontId="9" fillId="0" borderId="2" xfId="0" applyFont="1" applyBorder="1"/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5" fillId="0" borderId="1" xfId="0" applyFont="1" applyBorder="1" applyAlignment="1">
      <alignment wrapText="1"/>
    </xf>
    <xf numFmtId="44" fontId="8" fillId="0" borderId="1" xfId="0" applyNumberFormat="1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8"/>
  <sheetViews>
    <sheetView topLeftCell="A36" workbookViewId="0">
      <selection activeCell="D60" sqref="D60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6" t="s">
        <v>114</v>
      </c>
      <c r="C1" s="66"/>
      <c r="D1" s="66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5" t="s">
        <v>4</v>
      </c>
      <c r="C3" s="65"/>
      <c r="D3" s="65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ht="30" x14ac:dyDescent="0.25">
      <c r="A6" s="33">
        <v>1</v>
      </c>
      <c r="B6" s="33" t="s">
        <v>115</v>
      </c>
      <c r="C6" s="33">
        <v>395</v>
      </c>
      <c r="D6" s="34"/>
      <c r="E6" s="1"/>
      <c r="F6" s="1"/>
    </row>
    <row r="7" spans="1:8" ht="30" x14ac:dyDescent="0.25">
      <c r="A7" s="33">
        <v>2</v>
      </c>
      <c r="B7" s="33" t="s">
        <v>116</v>
      </c>
      <c r="C7" s="33">
        <v>744</v>
      </c>
      <c r="D7" s="33"/>
      <c r="E7" s="1"/>
      <c r="F7" s="1"/>
    </row>
    <row r="8" spans="1:8" x14ac:dyDescent="0.25">
      <c r="A8" s="33">
        <v>3</v>
      </c>
      <c r="B8" s="33" t="s">
        <v>117</v>
      </c>
      <c r="C8" s="33">
        <v>4740</v>
      </c>
      <c r="D8" s="34"/>
      <c r="E8" s="1"/>
      <c r="F8" s="1"/>
    </row>
    <row r="9" spans="1:8" x14ac:dyDescent="0.25">
      <c r="A9" s="33">
        <v>4</v>
      </c>
      <c r="B9" s="33" t="s">
        <v>118</v>
      </c>
      <c r="C9" s="33">
        <v>592.5</v>
      </c>
      <c r="D9" s="34"/>
      <c r="E9" s="1"/>
      <c r="F9" s="1"/>
    </row>
    <row r="10" spans="1:8" ht="30" x14ac:dyDescent="0.25">
      <c r="A10" s="33">
        <v>5</v>
      </c>
      <c r="B10" s="33" t="s">
        <v>119</v>
      </c>
      <c r="C10" s="33">
        <v>1586.2</v>
      </c>
      <c r="D10" s="34"/>
      <c r="E10" s="1"/>
      <c r="F10" s="1"/>
    </row>
    <row r="11" spans="1:8" x14ac:dyDescent="0.25">
      <c r="A11" s="33"/>
      <c r="B11" s="34" t="s">
        <v>112</v>
      </c>
      <c r="C11" s="34">
        <f>SUM(C6:C10)</f>
        <v>8057.7</v>
      </c>
      <c r="D11" s="34">
        <f>C11</f>
        <v>8057.7</v>
      </c>
      <c r="E11" s="1"/>
      <c r="F11" s="1"/>
    </row>
    <row r="12" spans="1:8" x14ac:dyDescent="0.25">
      <c r="A12" s="33"/>
      <c r="B12" s="34" t="s">
        <v>3</v>
      </c>
      <c r="C12" s="33"/>
      <c r="D12" s="34"/>
      <c r="E12" s="1"/>
      <c r="F12" s="1"/>
    </row>
    <row r="13" spans="1:8" s="5" customFormat="1" ht="30" x14ac:dyDescent="0.25">
      <c r="A13" s="33">
        <v>1</v>
      </c>
      <c r="B13" s="33" t="s">
        <v>126</v>
      </c>
      <c r="C13" s="33">
        <v>395</v>
      </c>
      <c r="D13" s="34"/>
      <c r="E13" s="4"/>
      <c r="F13" s="4"/>
    </row>
    <row r="14" spans="1:8" s="5" customFormat="1" x14ac:dyDescent="0.25">
      <c r="A14" s="33">
        <v>2</v>
      </c>
      <c r="B14" s="33" t="s">
        <v>127</v>
      </c>
      <c r="C14" s="33">
        <v>1185</v>
      </c>
      <c r="D14" s="34"/>
      <c r="E14" s="4"/>
      <c r="F14" s="4"/>
    </row>
    <row r="15" spans="1:8" x14ac:dyDescent="0.25">
      <c r="A15" s="33"/>
      <c r="B15" s="34" t="s">
        <v>128</v>
      </c>
      <c r="C15" s="34">
        <f>SUM(C13:C14)</f>
        <v>1580</v>
      </c>
      <c r="D15" s="34">
        <f>C15+D11</f>
        <v>9637.7000000000007</v>
      </c>
      <c r="E15" s="1"/>
      <c r="F15" s="1"/>
    </row>
    <row r="16" spans="1:8" x14ac:dyDescent="0.25">
      <c r="A16" s="33"/>
      <c r="B16" s="34" t="s">
        <v>9</v>
      </c>
      <c r="C16" s="33"/>
      <c r="D16" s="34"/>
      <c r="E16" s="1"/>
      <c r="F16" s="1"/>
    </row>
    <row r="17" spans="1:6" x14ac:dyDescent="0.25">
      <c r="A17" s="33">
        <v>1</v>
      </c>
      <c r="B17" s="33" t="s">
        <v>130</v>
      </c>
      <c r="C17" s="33">
        <v>1185</v>
      </c>
      <c r="D17" s="34"/>
      <c r="E17" s="1"/>
      <c r="F17" s="1"/>
    </row>
    <row r="18" spans="1:6" x14ac:dyDescent="0.25">
      <c r="A18" s="33">
        <v>2</v>
      </c>
      <c r="B18" s="33" t="s">
        <v>118</v>
      </c>
      <c r="C18" s="35">
        <v>790</v>
      </c>
      <c r="D18" s="33"/>
      <c r="E18" s="1"/>
      <c r="F18" s="1"/>
    </row>
    <row r="19" spans="1:6" x14ac:dyDescent="0.25">
      <c r="A19" s="33">
        <v>3</v>
      </c>
      <c r="B19" s="33" t="s">
        <v>131</v>
      </c>
      <c r="C19" s="35">
        <v>790</v>
      </c>
      <c r="D19" s="36"/>
      <c r="E19" s="1"/>
      <c r="F19" s="1"/>
    </row>
    <row r="20" spans="1:6" s="5" customFormat="1" ht="30" x14ac:dyDescent="0.25">
      <c r="A20" s="33">
        <v>4</v>
      </c>
      <c r="B20" s="33" t="s">
        <v>132</v>
      </c>
      <c r="C20" s="35">
        <v>2602.6</v>
      </c>
      <c r="D20" s="36"/>
      <c r="E20" s="4"/>
      <c r="F20" s="4"/>
    </row>
    <row r="21" spans="1:6" s="5" customFormat="1" x14ac:dyDescent="0.25">
      <c r="A21" s="33">
        <v>5</v>
      </c>
      <c r="B21" s="33" t="s">
        <v>133</v>
      </c>
      <c r="C21" s="35">
        <v>3038.5</v>
      </c>
      <c r="D21" s="36"/>
      <c r="E21" s="4"/>
      <c r="F21" s="4"/>
    </row>
    <row r="22" spans="1:6" ht="30" x14ac:dyDescent="0.25">
      <c r="A22" s="33">
        <v>6</v>
      </c>
      <c r="B22" s="33" t="s">
        <v>134</v>
      </c>
      <c r="C22" s="33">
        <v>1580</v>
      </c>
      <c r="D22" s="36"/>
      <c r="E22" s="1"/>
      <c r="F22" s="1"/>
    </row>
    <row r="23" spans="1:6" x14ac:dyDescent="0.25">
      <c r="A23" s="33"/>
      <c r="B23" s="34" t="s">
        <v>135</v>
      </c>
      <c r="C23" s="34">
        <f>SUM(C17:C22)</f>
        <v>9986.1</v>
      </c>
      <c r="D23" s="34">
        <f>C23+D15</f>
        <v>19623.800000000003</v>
      </c>
      <c r="E23" s="1"/>
      <c r="F23" s="1"/>
    </row>
    <row r="24" spans="1:6" x14ac:dyDescent="0.25">
      <c r="A24" s="33"/>
      <c r="B24" s="34" t="s">
        <v>10</v>
      </c>
      <c r="C24" s="34"/>
      <c r="D24" s="36"/>
      <c r="E24" s="1"/>
      <c r="F24" s="1"/>
    </row>
    <row r="25" spans="1:6" x14ac:dyDescent="0.25">
      <c r="A25" s="33">
        <v>1</v>
      </c>
      <c r="B25" s="33" t="s">
        <v>138</v>
      </c>
      <c r="C25" s="33">
        <v>790</v>
      </c>
      <c r="D25" s="34"/>
      <c r="E25" s="1"/>
      <c r="F25" s="1"/>
    </row>
    <row r="26" spans="1:6" ht="30" x14ac:dyDescent="0.25">
      <c r="A26" s="33">
        <v>2</v>
      </c>
      <c r="B26" s="33" t="s">
        <v>139</v>
      </c>
      <c r="C26" s="35">
        <v>2370</v>
      </c>
      <c r="D26" s="36"/>
      <c r="E26" s="1"/>
      <c r="F26" s="1"/>
    </row>
    <row r="27" spans="1:6" x14ac:dyDescent="0.25">
      <c r="A27" s="33">
        <v>3</v>
      </c>
      <c r="B27" s="33" t="s">
        <v>141</v>
      </c>
      <c r="C27" s="35">
        <v>1580</v>
      </c>
      <c r="D27" s="36"/>
      <c r="E27" s="1"/>
      <c r="F27" s="1"/>
    </row>
    <row r="28" spans="1:6" x14ac:dyDescent="0.25">
      <c r="A28" s="33"/>
      <c r="B28" s="34" t="s">
        <v>140</v>
      </c>
      <c r="C28" s="34">
        <f>SUM(C25:C27)</f>
        <v>4740</v>
      </c>
      <c r="D28" s="34">
        <f>C28+D23</f>
        <v>24363.800000000003</v>
      </c>
      <c r="E28" s="1"/>
      <c r="F28" s="1"/>
    </row>
    <row r="29" spans="1:6" x14ac:dyDescent="0.25">
      <c r="A29" s="33"/>
      <c r="B29" s="34" t="s">
        <v>11</v>
      </c>
      <c r="C29" s="33"/>
      <c r="D29" s="36"/>
      <c r="E29" s="1"/>
      <c r="F29" s="1"/>
    </row>
    <row r="30" spans="1:6" s="5" customFormat="1" x14ac:dyDescent="0.25">
      <c r="A30" s="33">
        <v>1</v>
      </c>
      <c r="B30" s="33" t="s">
        <v>118</v>
      </c>
      <c r="C30" s="35">
        <v>395</v>
      </c>
      <c r="D30" s="36"/>
      <c r="E30" s="4"/>
      <c r="F30" s="4"/>
    </row>
    <row r="31" spans="1:6" x14ac:dyDescent="0.25">
      <c r="A31" s="33">
        <v>2</v>
      </c>
      <c r="B31" s="33" t="s">
        <v>143</v>
      </c>
      <c r="C31" s="35">
        <v>2370</v>
      </c>
      <c r="D31" s="36"/>
      <c r="E31" s="1"/>
      <c r="F31" s="1"/>
    </row>
    <row r="32" spans="1:6" x14ac:dyDescent="0.25">
      <c r="A32" s="33">
        <v>3</v>
      </c>
      <c r="B32" s="51" t="s">
        <v>144</v>
      </c>
      <c r="C32" s="33">
        <v>1580</v>
      </c>
      <c r="D32" s="33"/>
      <c r="E32" s="1"/>
      <c r="F32" s="1"/>
    </row>
    <row r="33" spans="1:6" x14ac:dyDescent="0.25">
      <c r="A33" s="33"/>
      <c r="B33" s="34" t="s">
        <v>145</v>
      </c>
      <c r="C33" s="36">
        <f>SUM(C30:C32)</f>
        <v>4345</v>
      </c>
      <c r="D33" s="36">
        <f>C33+D28</f>
        <v>28708.800000000003</v>
      </c>
      <c r="E33" s="1"/>
      <c r="F33" s="1"/>
    </row>
    <row r="34" spans="1:6" x14ac:dyDescent="0.25">
      <c r="A34" s="33"/>
      <c r="B34" s="34" t="s">
        <v>12</v>
      </c>
      <c r="C34" s="36"/>
      <c r="D34" s="36"/>
      <c r="E34" s="1"/>
      <c r="F34" s="1"/>
    </row>
    <row r="35" spans="1:6" x14ac:dyDescent="0.25">
      <c r="A35" s="33">
        <v>1</v>
      </c>
      <c r="B35" s="37" t="s">
        <v>148</v>
      </c>
      <c r="C35" s="34">
        <v>3851.25</v>
      </c>
      <c r="D35" s="38">
        <f>C35+D33</f>
        <v>32560.050000000003</v>
      </c>
      <c r="E35" s="1"/>
      <c r="F35" s="1"/>
    </row>
    <row r="36" spans="1:6" x14ac:dyDescent="0.25">
      <c r="A36" s="33"/>
      <c r="B36" s="52" t="s">
        <v>13</v>
      </c>
      <c r="C36" s="33"/>
      <c r="D36" s="38"/>
      <c r="E36" s="1"/>
      <c r="F36" s="1"/>
    </row>
    <row r="37" spans="1:6" ht="30" x14ac:dyDescent="0.25">
      <c r="A37" s="33">
        <v>1</v>
      </c>
      <c r="B37" s="37" t="s">
        <v>152</v>
      </c>
      <c r="C37" s="33">
        <v>4965</v>
      </c>
      <c r="D37" s="38"/>
      <c r="E37" s="1"/>
      <c r="F37" s="1"/>
    </row>
    <row r="38" spans="1:6" x14ac:dyDescent="0.25">
      <c r="A38" s="33">
        <v>2</v>
      </c>
      <c r="B38" s="37" t="s">
        <v>153</v>
      </c>
      <c r="C38" s="33">
        <v>395</v>
      </c>
      <c r="D38" s="38"/>
      <c r="E38" s="1"/>
      <c r="F38" s="1"/>
    </row>
    <row r="39" spans="1:6" x14ac:dyDescent="0.25">
      <c r="A39" s="33"/>
      <c r="B39" s="52" t="s">
        <v>154</v>
      </c>
      <c r="C39" s="34">
        <f>SUM(C37:C38)</f>
        <v>5360</v>
      </c>
      <c r="D39" s="38">
        <f>C39+D35</f>
        <v>37920.050000000003</v>
      </c>
      <c r="E39" s="1"/>
      <c r="F39" s="1"/>
    </row>
    <row r="40" spans="1:6" x14ac:dyDescent="0.25">
      <c r="A40" s="33"/>
      <c r="B40" s="52" t="s">
        <v>14</v>
      </c>
      <c r="C40" s="33"/>
      <c r="D40" s="38"/>
      <c r="E40" s="1"/>
      <c r="F40" s="1"/>
    </row>
    <row r="41" spans="1:6" x14ac:dyDescent="0.25">
      <c r="A41" s="33">
        <v>1</v>
      </c>
      <c r="B41" s="37" t="s">
        <v>118</v>
      </c>
      <c r="C41" s="33">
        <v>790</v>
      </c>
      <c r="D41" s="38"/>
      <c r="E41" s="1"/>
      <c r="F41" s="1"/>
    </row>
    <row r="42" spans="1:6" x14ac:dyDescent="0.25">
      <c r="A42" s="33">
        <v>2</v>
      </c>
      <c r="B42" s="37" t="s">
        <v>157</v>
      </c>
      <c r="C42" s="33">
        <v>2370</v>
      </c>
      <c r="D42" s="38"/>
      <c r="E42" s="1"/>
      <c r="F42" s="1"/>
    </row>
    <row r="43" spans="1:6" x14ac:dyDescent="0.25">
      <c r="A43" s="33">
        <v>3</v>
      </c>
      <c r="B43" s="37" t="s">
        <v>158</v>
      </c>
      <c r="C43" s="33">
        <v>395</v>
      </c>
      <c r="D43" s="38"/>
      <c r="E43" s="1"/>
      <c r="F43" s="1"/>
    </row>
    <row r="44" spans="1:6" x14ac:dyDescent="0.25">
      <c r="A44" s="33"/>
      <c r="B44" s="52" t="s">
        <v>159</v>
      </c>
      <c r="C44" s="34">
        <f>SUM(C41:C43)</f>
        <v>3555</v>
      </c>
      <c r="D44" s="38">
        <f>C44+D39</f>
        <v>41475.050000000003</v>
      </c>
      <c r="E44" s="1"/>
      <c r="F44" s="1"/>
    </row>
    <row r="45" spans="1:6" x14ac:dyDescent="0.25">
      <c r="A45" s="33"/>
      <c r="B45" s="52" t="s">
        <v>15</v>
      </c>
      <c r="C45" s="33"/>
      <c r="D45" s="38"/>
      <c r="E45" s="1"/>
      <c r="F45" s="1"/>
    </row>
    <row r="46" spans="1:6" x14ac:dyDescent="0.25">
      <c r="A46" s="33">
        <v>1</v>
      </c>
      <c r="B46" s="37" t="s">
        <v>123</v>
      </c>
      <c r="C46" s="33">
        <v>395</v>
      </c>
      <c r="D46" s="38"/>
      <c r="E46" s="1"/>
      <c r="F46" s="1"/>
    </row>
    <row r="47" spans="1:6" x14ac:dyDescent="0.25">
      <c r="A47" s="33">
        <v>2</v>
      </c>
      <c r="B47" s="37" t="s">
        <v>164</v>
      </c>
      <c r="C47" s="33">
        <v>790</v>
      </c>
      <c r="D47" s="38"/>
      <c r="E47" s="1"/>
      <c r="F47" s="1"/>
    </row>
    <row r="48" spans="1:6" x14ac:dyDescent="0.25">
      <c r="A48" s="33">
        <v>3</v>
      </c>
      <c r="B48" s="37" t="s">
        <v>165</v>
      </c>
      <c r="C48" s="33">
        <v>2583.6</v>
      </c>
      <c r="D48" s="38"/>
      <c r="E48" s="1"/>
      <c r="F48" s="1"/>
    </row>
    <row r="49" spans="1:6" x14ac:dyDescent="0.25">
      <c r="A49" s="33"/>
      <c r="B49" s="52" t="s">
        <v>166</v>
      </c>
      <c r="C49" s="34">
        <f>SUM(C46:C48)</f>
        <v>3768.6</v>
      </c>
      <c r="D49" s="38">
        <f>C49+D44</f>
        <v>45243.65</v>
      </c>
      <c r="E49" s="1"/>
      <c r="F49" s="1"/>
    </row>
    <row r="50" spans="1:6" x14ac:dyDescent="0.25">
      <c r="A50" s="33"/>
      <c r="B50" s="52" t="s">
        <v>16</v>
      </c>
      <c r="C50" s="33"/>
      <c r="D50" s="38"/>
      <c r="E50" s="1"/>
      <c r="F50" s="1"/>
    </row>
    <row r="51" spans="1:6" x14ac:dyDescent="0.25">
      <c r="A51" s="33">
        <v>1</v>
      </c>
      <c r="B51" s="37" t="s">
        <v>172</v>
      </c>
      <c r="C51" s="33">
        <v>1185</v>
      </c>
      <c r="D51" s="38"/>
      <c r="E51" s="1"/>
      <c r="F51" s="1"/>
    </row>
    <row r="52" spans="1:6" x14ac:dyDescent="0.25">
      <c r="A52" s="33">
        <v>2</v>
      </c>
      <c r="B52" s="37" t="s">
        <v>164</v>
      </c>
      <c r="C52" s="33">
        <v>3160</v>
      </c>
      <c r="D52" s="38"/>
      <c r="E52" s="1"/>
      <c r="F52" s="1"/>
    </row>
    <row r="53" spans="1:6" ht="30" x14ac:dyDescent="0.25">
      <c r="A53" s="33">
        <v>3</v>
      </c>
      <c r="B53" s="37" t="s">
        <v>173</v>
      </c>
      <c r="C53" s="33">
        <v>1950</v>
      </c>
      <c r="D53" s="38"/>
      <c r="E53" s="1"/>
      <c r="F53" s="1"/>
    </row>
    <row r="54" spans="1:6" x14ac:dyDescent="0.25">
      <c r="A54" s="33"/>
      <c r="B54" s="52" t="s">
        <v>174</v>
      </c>
      <c r="C54" s="34">
        <f>SUM(C51:C53)</f>
        <v>6295</v>
      </c>
      <c r="D54" s="38">
        <f>C54+D49</f>
        <v>51538.65</v>
      </c>
      <c r="E54" s="1"/>
      <c r="F54" s="1"/>
    </row>
    <row r="55" spans="1:6" x14ac:dyDescent="0.25">
      <c r="A55" s="33"/>
      <c r="B55" s="52" t="s">
        <v>17</v>
      </c>
      <c r="C55" s="33"/>
      <c r="D55" s="38"/>
      <c r="E55" s="1"/>
      <c r="F55" s="1"/>
    </row>
    <row r="56" spans="1:6" x14ac:dyDescent="0.25">
      <c r="A56" s="33">
        <v>1</v>
      </c>
      <c r="B56" s="37" t="s">
        <v>178</v>
      </c>
      <c r="C56" s="33">
        <v>1580</v>
      </c>
      <c r="D56" s="38"/>
      <c r="E56" s="1"/>
      <c r="F56" s="1"/>
    </row>
    <row r="57" spans="1:6" x14ac:dyDescent="0.25">
      <c r="A57" s="33">
        <v>2</v>
      </c>
      <c r="B57" s="37" t="s">
        <v>179</v>
      </c>
      <c r="C57" s="33">
        <v>1248.3</v>
      </c>
      <c r="D57" s="38"/>
      <c r="E57" s="1"/>
      <c r="F57" s="1"/>
    </row>
    <row r="58" spans="1:6" ht="30" x14ac:dyDescent="0.25">
      <c r="A58" s="33">
        <v>3</v>
      </c>
      <c r="B58" s="37" t="s">
        <v>180</v>
      </c>
      <c r="C58" s="33">
        <v>1677.5</v>
      </c>
      <c r="D58" s="38"/>
      <c r="E58" s="1"/>
      <c r="F58" s="1"/>
    </row>
    <row r="59" spans="1:6" x14ac:dyDescent="0.25">
      <c r="A59" s="33"/>
      <c r="B59" s="52" t="s">
        <v>181</v>
      </c>
      <c r="C59" s="34">
        <f>SUM(C56:C58)</f>
        <v>4505.8</v>
      </c>
      <c r="D59" s="38">
        <f>C59+D54</f>
        <v>56044.450000000004</v>
      </c>
      <c r="E59" s="1"/>
      <c r="F59" s="1"/>
    </row>
    <row r="60" spans="1:6" x14ac:dyDescent="0.25">
      <c r="A60" s="33"/>
      <c r="B60" s="37"/>
      <c r="C60" s="33"/>
      <c r="D60" s="38"/>
      <c r="E60" s="1"/>
      <c r="F60" s="1"/>
    </row>
    <row r="61" spans="1:6" x14ac:dyDescent="0.25">
      <c r="A61" s="33"/>
      <c r="B61" s="52"/>
      <c r="C61" s="34"/>
      <c r="D61" s="38"/>
      <c r="E61" s="1"/>
      <c r="F61" s="1"/>
    </row>
    <row r="62" spans="1:6" x14ac:dyDescent="0.25">
      <c r="A62" s="33"/>
      <c r="B62" s="52"/>
      <c r="C62" s="33"/>
      <c r="D62" s="38"/>
      <c r="E62" s="1"/>
      <c r="F62" s="1"/>
    </row>
    <row r="63" spans="1:6" x14ac:dyDescent="0.25">
      <c r="A63" s="33"/>
      <c r="B63" s="37"/>
      <c r="C63" s="33"/>
      <c r="D63" s="38"/>
      <c r="E63" s="1"/>
      <c r="F63" s="1"/>
    </row>
    <row r="64" spans="1:6" x14ac:dyDescent="0.25">
      <c r="A64" s="33"/>
      <c r="B64" s="37"/>
      <c r="C64" s="33"/>
      <c r="D64" s="38"/>
      <c r="E64" s="1"/>
      <c r="F64" s="1"/>
    </row>
    <row r="65" spans="1:6" x14ac:dyDescent="0.25">
      <c r="A65" s="33"/>
      <c r="B65" s="52"/>
      <c r="C65" s="34"/>
      <c r="D65" s="38"/>
      <c r="E65" s="1"/>
      <c r="F65" s="1"/>
    </row>
    <row r="66" spans="1:6" x14ac:dyDescent="0.25">
      <c r="A66" s="33"/>
      <c r="B66" s="52"/>
      <c r="C66" s="34"/>
      <c r="D66" s="38"/>
      <c r="E66" s="1"/>
      <c r="F66" s="1"/>
    </row>
    <row r="67" spans="1:6" x14ac:dyDescent="0.25">
      <c r="A67" s="10"/>
      <c r="B67" s="10"/>
      <c r="C67" s="10"/>
      <c r="D67" s="53"/>
      <c r="E67" s="1"/>
      <c r="F67" s="1"/>
    </row>
    <row r="68" spans="1:6" x14ac:dyDescent="0.25">
      <c r="A68" s="10"/>
      <c r="B68" s="12"/>
      <c r="C68" s="10"/>
      <c r="D68" s="13"/>
      <c r="E68" s="1"/>
      <c r="F68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6"/>
  <sheetViews>
    <sheetView workbookViewId="0">
      <selection activeCell="D9" sqref="D9"/>
    </sheetView>
  </sheetViews>
  <sheetFormatPr defaultRowHeight="15" x14ac:dyDescent="0.25"/>
  <cols>
    <col min="1" max="1" width="4.85546875" customWidth="1"/>
    <col min="2" max="2" width="55" customWidth="1"/>
    <col min="3" max="3" width="10.5703125" customWidth="1"/>
    <col min="4" max="4" width="12" customWidth="1"/>
  </cols>
  <sheetData>
    <row r="1" spans="1:4" ht="21" x14ac:dyDescent="0.35">
      <c r="A1" s="1"/>
      <c r="B1" s="68" t="s">
        <v>121</v>
      </c>
      <c r="C1" s="68"/>
      <c r="D1" s="68"/>
    </row>
    <row r="2" spans="1:4" ht="15.75" x14ac:dyDescent="0.25">
      <c r="A2" s="1"/>
      <c r="B2" s="67" t="s">
        <v>33</v>
      </c>
      <c r="C2" s="67"/>
      <c r="D2" s="67"/>
    </row>
    <row r="3" spans="1:4" ht="15.75" x14ac:dyDescent="0.25">
      <c r="A3" s="1"/>
      <c r="B3" s="66" t="s">
        <v>71</v>
      </c>
      <c r="C3" s="66"/>
      <c r="D3" s="66"/>
    </row>
    <row r="4" spans="1:4" ht="26.25" x14ac:dyDescent="0.25">
      <c r="A4" s="7"/>
      <c r="B4" s="8" t="s">
        <v>0</v>
      </c>
      <c r="C4" s="7" t="s">
        <v>1</v>
      </c>
      <c r="D4" s="8" t="s">
        <v>28</v>
      </c>
    </row>
    <row r="5" spans="1:4" x14ac:dyDescent="0.25">
      <c r="A5" s="33"/>
      <c r="B5" s="34" t="s">
        <v>11</v>
      </c>
      <c r="C5" s="34"/>
      <c r="D5" s="33"/>
    </row>
    <row r="6" spans="1:4" x14ac:dyDescent="0.25">
      <c r="A6" s="33">
        <v>1</v>
      </c>
      <c r="B6" s="33" t="s">
        <v>146</v>
      </c>
      <c r="C6" s="33">
        <v>1940</v>
      </c>
      <c r="D6" s="34">
        <f>C6</f>
        <v>1940</v>
      </c>
    </row>
    <row r="7" spans="1:4" x14ac:dyDescent="0.25">
      <c r="A7" s="33"/>
      <c r="B7" s="34" t="s">
        <v>12</v>
      </c>
      <c r="C7" s="33"/>
      <c r="D7" s="33"/>
    </row>
    <row r="8" spans="1:4" x14ac:dyDescent="0.25">
      <c r="A8" s="33">
        <v>1</v>
      </c>
      <c r="B8" s="33" t="s">
        <v>150</v>
      </c>
      <c r="C8" s="33">
        <v>1579.8</v>
      </c>
      <c r="D8" s="34">
        <f>C8+D6</f>
        <v>3519.8</v>
      </c>
    </row>
    <row r="9" spans="1:4" x14ac:dyDescent="0.25">
      <c r="A9" s="40"/>
      <c r="B9" s="40"/>
      <c r="C9" s="39"/>
      <c r="D9" s="40"/>
    </row>
    <row r="10" spans="1:4" x14ac:dyDescent="0.25">
      <c r="A10" s="39"/>
      <c r="B10" s="33"/>
      <c r="C10" s="39"/>
      <c r="D10" s="40"/>
    </row>
    <row r="11" spans="1:4" x14ac:dyDescent="0.25">
      <c r="A11" s="39"/>
      <c r="B11" s="33"/>
      <c r="C11" s="39"/>
      <c r="D11" s="39"/>
    </row>
    <row r="12" spans="1:4" x14ac:dyDescent="0.25">
      <c r="A12" s="39"/>
      <c r="B12" s="39"/>
      <c r="C12" s="39"/>
      <c r="D12" s="40"/>
    </row>
    <row r="13" spans="1:4" x14ac:dyDescent="0.25">
      <c r="A13" s="39"/>
      <c r="B13" s="34"/>
      <c r="C13" s="40"/>
      <c r="D13" s="40"/>
    </row>
    <row r="14" spans="1:4" x14ac:dyDescent="0.25">
      <c r="A14" s="39"/>
      <c r="B14" s="34"/>
      <c r="C14" s="39"/>
      <c r="D14" s="39"/>
    </row>
    <row r="15" spans="1:4" x14ac:dyDescent="0.25">
      <c r="A15" s="39"/>
      <c r="B15" s="33"/>
      <c r="C15" s="39"/>
      <c r="D15" s="40"/>
    </row>
    <row r="16" spans="1:4" x14ac:dyDescent="0.25">
      <c r="A16" s="39"/>
      <c r="B16" s="33"/>
      <c r="C16" s="39"/>
      <c r="D16" s="39"/>
    </row>
    <row r="17" spans="1:4" x14ac:dyDescent="0.25">
      <c r="A17" s="39"/>
      <c r="B17" s="33"/>
      <c r="C17" s="39"/>
      <c r="D17" s="39"/>
    </row>
    <row r="18" spans="1:4" x14ac:dyDescent="0.25">
      <c r="A18" s="39"/>
      <c r="B18" s="34"/>
      <c r="C18" s="40"/>
      <c r="D18" s="40"/>
    </row>
    <row r="19" spans="1:4" x14ac:dyDescent="0.25">
      <c r="A19" s="39"/>
      <c r="B19" s="34"/>
      <c r="C19" s="39"/>
      <c r="D19" s="40"/>
    </row>
    <row r="20" spans="1:4" x14ac:dyDescent="0.25">
      <c r="A20" s="39"/>
      <c r="B20" s="33"/>
      <c r="C20" s="39"/>
      <c r="D20" s="40"/>
    </row>
    <row r="21" spans="1:4" x14ac:dyDescent="0.25">
      <c r="A21" s="39"/>
      <c r="B21" s="34"/>
      <c r="C21" s="39"/>
      <c r="D21" s="40"/>
    </row>
    <row r="22" spans="1:4" x14ac:dyDescent="0.25">
      <c r="A22" s="39"/>
      <c r="B22" s="33"/>
      <c r="C22" s="40"/>
      <c r="D22" s="40"/>
    </row>
    <row r="23" spans="1:4" x14ac:dyDescent="0.25">
      <c r="A23" s="39"/>
      <c r="B23" s="34"/>
      <c r="C23" s="39"/>
      <c r="D23" s="40"/>
    </row>
    <row r="24" spans="1:4" x14ac:dyDescent="0.25">
      <c r="A24" s="39"/>
      <c r="B24" s="33"/>
      <c r="C24" s="39"/>
      <c r="D24" s="40"/>
    </row>
    <row r="25" spans="1:4" x14ac:dyDescent="0.25">
      <c r="A25" s="39"/>
      <c r="B25" s="34"/>
      <c r="C25" s="39"/>
      <c r="D25" s="39"/>
    </row>
    <row r="26" spans="1:4" x14ac:dyDescent="0.25">
      <c r="A26" s="39"/>
      <c r="B26" s="33"/>
      <c r="C26" s="39"/>
      <c r="D26" s="39"/>
    </row>
    <row r="27" spans="1:4" x14ac:dyDescent="0.25">
      <c r="A27" s="39"/>
      <c r="B27" s="34"/>
      <c r="C27" s="40"/>
      <c r="D27" s="40"/>
    </row>
    <row r="28" spans="1:4" x14ac:dyDescent="0.25">
      <c r="A28" s="39"/>
      <c r="B28" s="34"/>
      <c r="C28" s="39"/>
      <c r="D28" s="39"/>
    </row>
    <row r="29" spans="1:4" x14ac:dyDescent="0.25">
      <c r="A29" s="39"/>
      <c r="B29" s="33"/>
      <c r="C29" s="39"/>
      <c r="D29" s="39"/>
    </row>
    <row r="30" spans="1:4" x14ac:dyDescent="0.25">
      <c r="A30" s="39"/>
      <c r="B30" s="34"/>
      <c r="C30" s="40"/>
      <c r="D30" s="40"/>
    </row>
    <row r="31" spans="1:4" x14ac:dyDescent="0.25">
      <c r="A31" s="39"/>
      <c r="B31" s="34"/>
      <c r="C31" s="39"/>
      <c r="D31" s="39"/>
    </row>
    <row r="32" spans="1:4" x14ac:dyDescent="0.25">
      <c r="A32" s="39"/>
      <c r="B32" s="33"/>
      <c r="C32" s="39"/>
      <c r="D32" s="40"/>
    </row>
    <row r="33" spans="1:4" x14ac:dyDescent="0.25">
      <c r="A33" s="39"/>
      <c r="B33" s="34"/>
      <c r="C33" s="40"/>
      <c r="D33" s="40"/>
    </row>
    <row r="34" spans="1:4" x14ac:dyDescent="0.25">
      <c r="A34" s="39"/>
      <c r="B34" s="33"/>
      <c r="C34" s="39"/>
      <c r="D34" s="39"/>
    </row>
    <row r="35" spans="1:4" x14ac:dyDescent="0.25">
      <c r="A35" s="39"/>
      <c r="B35" s="34"/>
      <c r="C35" s="40"/>
      <c r="D35" s="40"/>
    </row>
    <row r="36" spans="1:4" x14ac:dyDescent="0.25">
      <c r="A36" s="42"/>
      <c r="B36" s="42"/>
      <c r="C36" s="42"/>
      <c r="D36" s="4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>
      <selection activeCell="N30" sqref="N30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workbookViewId="0">
      <selection activeCell="D13" sqref="D13"/>
    </sheetView>
  </sheetViews>
  <sheetFormatPr defaultRowHeight="15" x14ac:dyDescent="0.25"/>
  <cols>
    <col min="1" max="1" width="4.28515625" customWidth="1"/>
    <col min="2" max="2" width="47.28515625" customWidth="1"/>
    <col min="4" max="4" width="13.7109375" customWidth="1"/>
  </cols>
  <sheetData>
    <row r="1" spans="1:8" ht="21" x14ac:dyDescent="0.35">
      <c r="A1" s="1"/>
      <c r="B1" s="66" t="s">
        <v>114</v>
      </c>
      <c r="C1" s="66"/>
      <c r="D1" s="66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5" t="s">
        <v>8</v>
      </c>
      <c r="C3" s="65"/>
      <c r="D3" s="65"/>
      <c r="E3" s="1"/>
      <c r="F3" s="1"/>
      <c r="G3" s="1"/>
      <c r="H3" s="1"/>
    </row>
    <row r="4" spans="1:8" x14ac:dyDescent="0.25">
      <c r="A4" s="10"/>
      <c r="B4" s="27" t="s">
        <v>0</v>
      </c>
      <c r="C4" s="10" t="s">
        <v>1</v>
      </c>
      <c r="D4" s="27" t="s">
        <v>28</v>
      </c>
      <c r="E4" s="1"/>
      <c r="F4" s="1"/>
      <c r="G4" s="1"/>
      <c r="H4" s="1"/>
    </row>
    <row r="5" spans="1:8" x14ac:dyDescent="0.25">
      <c r="A5" s="10"/>
      <c r="B5" s="3" t="s">
        <v>3</v>
      </c>
      <c r="C5" s="10"/>
      <c r="D5" s="10"/>
      <c r="E5" s="1"/>
      <c r="F5" s="1"/>
      <c r="G5" s="1"/>
      <c r="H5" s="1"/>
    </row>
    <row r="6" spans="1:8" s="1" customFormat="1" x14ac:dyDescent="0.25">
      <c r="A6" s="33">
        <v>1</v>
      </c>
      <c r="B6" s="33" t="s">
        <v>129</v>
      </c>
      <c r="C6" s="39">
        <v>2370</v>
      </c>
      <c r="D6" s="34">
        <f>C6</f>
        <v>2370</v>
      </c>
    </row>
    <row r="7" spans="1:8" s="4" customFormat="1" x14ac:dyDescent="0.25">
      <c r="A7" s="34"/>
      <c r="B7" s="34" t="s">
        <v>9</v>
      </c>
      <c r="C7" s="39"/>
      <c r="D7" s="34"/>
    </row>
    <row r="8" spans="1:8" s="4" customFormat="1" x14ac:dyDescent="0.25">
      <c r="A8" s="33">
        <v>1</v>
      </c>
      <c r="B8" s="51" t="s">
        <v>136</v>
      </c>
      <c r="C8" s="39">
        <v>3690</v>
      </c>
      <c r="D8" s="34">
        <f>C8+D6</f>
        <v>6060</v>
      </c>
    </row>
    <row r="9" spans="1:8" s="1" customFormat="1" x14ac:dyDescent="0.25">
      <c r="A9" s="33"/>
      <c r="B9" s="34" t="s">
        <v>14</v>
      </c>
      <c r="C9" s="40"/>
      <c r="D9" s="34"/>
    </row>
    <row r="10" spans="1:8" s="1" customFormat="1" ht="16.5" customHeight="1" x14ac:dyDescent="0.25">
      <c r="A10" s="33">
        <v>1</v>
      </c>
      <c r="B10" s="33" t="s">
        <v>160</v>
      </c>
      <c r="C10" s="39">
        <v>4804.7</v>
      </c>
      <c r="D10" s="34">
        <f>C10+D8</f>
        <v>10864.7</v>
      </c>
    </row>
    <row r="11" spans="1:8" s="1" customFormat="1" x14ac:dyDescent="0.25">
      <c r="A11" s="33"/>
      <c r="B11" s="34" t="s">
        <v>15</v>
      </c>
      <c r="C11" s="33"/>
      <c r="D11" s="34"/>
    </row>
    <row r="12" spans="1:8" s="1" customFormat="1" x14ac:dyDescent="0.25">
      <c r="A12" s="33">
        <v>1</v>
      </c>
      <c r="B12" s="33" t="s">
        <v>167</v>
      </c>
      <c r="C12" s="33">
        <v>1185</v>
      </c>
      <c r="D12" s="34">
        <f>C12+D10</f>
        <v>12049.7</v>
      </c>
    </row>
    <row r="13" spans="1:8" s="1" customFormat="1" x14ac:dyDescent="0.25">
      <c r="A13" s="33"/>
      <c r="B13" s="33"/>
      <c r="C13" s="33"/>
      <c r="D13" s="34"/>
    </row>
    <row r="14" spans="1:8" s="1" customFormat="1" x14ac:dyDescent="0.25">
      <c r="A14" s="33"/>
      <c r="B14" s="34"/>
      <c r="C14" s="34"/>
      <c r="D14" s="34"/>
    </row>
    <row r="15" spans="1:8" s="4" customFormat="1" x14ac:dyDescent="0.25">
      <c r="A15" s="33"/>
      <c r="B15" s="34"/>
      <c r="C15" s="33"/>
      <c r="D15" s="34"/>
    </row>
    <row r="16" spans="1:8" s="1" customFormat="1" x14ac:dyDescent="0.25">
      <c r="A16" s="33"/>
      <c r="B16" s="33"/>
      <c r="C16" s="33"/>
      <c r="D16" s="34"/>
    </row>
    <row r="17" spans="1:4" s="1" customFormat="1" x14ac:dyDescent="0.25">
      <c r="A17" s="33"/>
      <c r="B17" s="34"/>
      <c r="C17" s="33"/>
      <c r="D17" s="33"/>
    </row>
    <row r="18" spans="1:4" s="1" customFormat="1" x14ac:dyDescent="0.25">
      <c r="A18" s="33"/>
      <c r="B18" s="33"/>
      <c r="C18" s="33"/>
      <c r="D18" s="34"/>
    </row>
    <row r="19" spans="1:4" s="1" customFormat="1" x14ac:dyDescent="0.25">
      <c r="A19" s="33"/>
      <c r="B19" s="33"/>
      <c r="C19" s="33"/>
      <c r="D19" s="34"/>
    </row>
    <row r="20" spans="1:4" s="1" customFormat="1" x14ac:dyDescent="0.25">
      <c r="A20" s="33"/>
      <c r="B20" s="34"/>
      <c r="C20" s="34"/>
      <c r="D20" s="34"/>
    </row>
    <row r="21" spans="1:4" s="1" customFormat="1" ht="15.75" customHeight="1" x14ac:dyDescent="0.25">
      <c r="A21" s="33"/>
      <c r="B21" s="34"/>
      <c r="C21" s="33"/>
      <c r="D21" s="34"/>
    </row>
    <row r="22" spans="1:4" s="1" customFormat="1" x14ac:dyDescent="0.25">
      <c r="A22" s="33"/>
      <c r="B22" s="33"/>
      <c r="C22" s="33"/>
      <c r="D22" s="34"/>
    </row>
    <row r="23" spans="1:4" s="1" customFormat="1" x14ac:dyDescent="0.25">
      <c r="A23" s="33"/>
      <c r="B23" s="33"/>
      <c r="C23" s="33"/>
      <c r="D23" s="34"/>
    </row>
    <row r="24" spans="1:4" x14ac:dyDescent="0.25">
      <c r="A24" s="39"/>
      <c r="B24" s="34"/>
      <c r="C24" s="34"/>
      <c r="D24" s="34"/>
    </row>
    <row r="25" spans="1:4" x14ac:dyDescent="0.25">
      <c r="A25" s="39"/>
      <c r="B25" s="34"/>
      <c r="C25" s="33"/>
      <c r="D25" s="39"/>
    </row>
    <row r="26" spans="1:4" x14ac:dyDescent="0.25">
      <c r="A26" s="39"/>
      <c r="B26" s="33"/>
      <c r="C26" s="33"/>
      <c r="D26" s="40"/>
    </row>
    <row r="27" spans="1:4" x14ac:dyDescent="0.25">
      <c r="A27" s="39"/>
      <c r="B27" s="33"/>
      <c r="C27" s="39"/>
      <c r="D27" s="39"/>
    </row>
    <row r="28" spans="1:4" x14ac:dyDescent="0.25">
      <c r="A28" s="39"/>
      <c r="B28" s="34"/>
      <c r="C28" s="39"/>
      <c r="D28" s="40"/>
    </row>
    <row r="29" spans="1:4" x14ac:dyDescent="0.25">
      <c r="A29" s="39"/>
      <c r="B29" s="33"/>
      <c r="C29" s="39"/>
      <c r="D29" s="40"/>
    </row>
    <row r="30" spans="1:4" x14ac:dyDescent="0.25">
      <c r="A30" s="39"/>
      <c r="B30" s="34"/>
      <c r="C30" s="39"/>
      <c r="D30" s="40"/>
    </row>
    <row r="31" spans="1:4" x14ac:dyDescent="0.25">
      <c r="A31" s="39"/>
      <c r="B31" s="33"/>
      <c r="C31" s="39"/>
      <c r="D31" s="40"/>
    </row>
    <row r="32" spans="1:4" x14ac:dyDescent="0.25">
      <c r="A32" s="39"/>
      <c r="B32" s="34"/>
      <c r="C32" s="39"/>
      <c r="D32" s="40"/>
    </row>
    <row r="33" spans="1:4" x14ac:dyDescent="0.25">
      <c r="A33" s="39"/>
      <c r="B33" s="33"/>
      <c r="C33" s="39"/>
      <c r="D33" s="40"/>
    </row>
    <row r="34" spans="1:4" x14ac:dyDescent="0.25">
      <c r="A34" s="39"/>
      <c r="B34" s="33"/>
      <c r="C34" s="39"/>
      <c r="D34" s="40"/>
    </row>
    <row r="35" spans="1:4" x14ac:dyDescent="0.25">
      <c r="A35" s="39"/>
      <c r="B35" s="33"/>
      <c r="C35" s="39"/>
      <c r="D35" s="40"/>
    </row>
    <row r="36" spans="1:4" x14ac:dyDescent="0.25">
      <c r="A36" s="39"/>
      <c r="B36" s="34"/>
      <c r="C36" s="39"/>
      <c r="D36" s="40"/>
    </row>
    <row r="37" spans="1:4" x14ac:dyDescent="0.25">
      <c r="A37" s="39"/>
      <c r="B37" s="33"/>
      <c r="C37" s="39"/>
      <c r="D37" s="39"/>
    </row>
    <row r="38" spans="1:4" x14ac:dyDescent="0.25">
      <c r="A38" s="39"/>
      <c r="B38" s="33"/>
      <c r="C38" s="39"/>
      <c r="D38" s="39"/>
    </row>
    <row r="39" spans="1:4" x14ac:dyDescent="0.25">
      <c r="A39" s="39"/>
      <c r="B39" s="34"/>
      <c r="C39" s="40"/>
      <c r="D39" s="40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4"/>
  <sheetViews>
    <sheetView topLeftCell="A16" workbookViewId="0">
      <selection activeCell="D35" sqref="D35"/>
    </sheetView>
  </sheetViews>
  <sheetFormatPr defaultRowHeight="15" x14ac:dyDescent="0.25"/>
  <cols>
    <col min="1" max="1" width="4.28515625" customWidth="1"/>
    <col min="2" max="2" width="46" customWidth="1"/>
    <col min="3" max="3" width="10.42578125" customWidth="1"/>
    <col min="4" max="4" width="10.5703125" customWidth="1"/>
  </cols>
  <sheetData>
    <row r="1" spans="1:4" ht="15.75" x14ac:dyDescent="0.25">
      <c r="A1" s="1"/>
      <c r="B1" s="66" t="s">
        <v>114</v>
      </c>
      <c r="C1" s="66"/>
      <c r="D1" s="66"/>
    </row>
    <row r="2" spans="1:4" ht="15.75" x14ac:dyDescent="0.25">
      <c r="A2" s="1"/>
      <c r="B2" s="2" t="s">
        <v>33</v>
      </c>
      <c r="C2" s="1"/>
      <c r="D2" s="1"/>
    </row>
    <row r="3" spans="1:4" x14ac:dyDescent="0.25">
      <c r="A3" s="1"/>
      <c r="B3" s="65" t="s">
        <v>32</v>
      </c>
      <c r="C3" s="65"/>
      <c r="D3" s="65"/>
    </row>
    <row r="4" spans="1:4" ht="26.25" x14ac:dyDescent="0.25">
      <c r="A4" s="7"/>
      <c r="B4" s="8" t="s">
        <v>0</v>
      </c>
      <c r="C4" s="7" t="s">
        <v>1</v>
      </c>
      <c r="D4" s="8" t="s">
        <v>28</v>
      </c>
    </row>
    <row r="5" spans="1:4" x14ac:dyDescent="0.25">
      <c r="A5" s="7"/>
      <c r="B5" s="3" t="s">
        <v>2</v>
      </c>
      <c r="C5" s="7"/>
      <c r="D5" s="7"/>
    </row>
    <row r="6" spans="1:4" ht="30" x14ac:dyDescent="0.25">
      <c r="A6" s="44">
        <v>1</v>
      </c>
      <c r="B6" s="33" t="s">
        <v>120</v>
      </c>
      <c r="C6" s="33">
        <v>1868</v>
      </c>
      <c r="D6" s="63">
        <f>C6</f>
        <v>1868</v>
      </c>
    </row>
    <row r="7" spans="1:4" x14ac:dyDescent="0.25">
      <c r="A7" s="44"/>
      <c r="B7" s="34" t="s">
        <v>7</v>
      </c>
      <c r="C7" s="44"/>
      <c r="D7" s="7"/>
    </row>
    <row r="8" spans="1:4" x14ac:dyDescent="0.25">
      <c r="A8" s="33">
        <v>1</v>
      </c>
      <c r="B8" s="33" t="s">
        <v>122</v>
      </c>
      <c r="C8" s="33">
        <v>395</v>
      </c>
      <c r="D8" s="34"/>
    </row>
    <row r="9" spans="1:4" x14ac:dyDescent="0.25">
      <c r="A9" s="33">
        <v>2</v>
      </c>
      <c r="B9" s="33" t="s">
        <v>123</v>
      </c>
      <c r="C9" s="33">
        <v>790</v>
      </c>
      <c r="D9" s="34"/>
    </row>
    <row r="10" spans="1:4" x14ac:dyDescent="0.25">
      <c r="A10" s="33">
        <v>3</v>
      </c>
      <c r="B10" s="33" t="s">
        <v>124</v>
      </c>
      <c r="C10" s="33">
        <v>197.5</v>
      </c>
      <c r="D10" s="34"/>
    </row>
    <row r="11" spans="1:4" x14ac:dyDescent="0.25">
      <c r="A11" s="33"/>
      <c r="B11" s="34" t="s">
        <v>125</v>
      </c>
      <c r="C11" s="34">
        <f>SUM(C8:C10)</f>
        <v>1382.5</v>
      </c>
      <c r="D11" s="34">
        <f>C11+D6</f>
        <v>3250.5</v>
      </c>
    </row>
    <row r="12" spans="1:4" x14ac:dyDescent="0.25">
      <c r="A12" s="33"/>
      <c r="B12" s="34" t="s">
        <v>9</v>
      </c>
      <c r="C12" s="33"/>
      <c r="D12" s="34"/>
    </row>
    <row r="13" spans="1:4" ht="15.75" customHeight="1" x14ac:dyDescent="0.25">
      <c r="A13" s="33">
        <v>1</v>
      </c>
      <c r="B13" s="33" t="s">
        <v>137</v>
      </c>
      <c r="C13" s="34">
        <v>9781</v>
      </c>
      <c r="D13" s="34">
        <f>C13+D11</f>
        <v>13031.5</v>
      </c>
    </row>
    <row r="14" spans="1:4" x14ac:dyDescent="0.25">
      <c r="A14" s="33"/>
      <c r="B14" s="34" t="s">
        <v>12</v>
      </c>
      <c r="C14" s="33"/>
      <c r="D14" s="34"/>
    </row>
    <row r="15" spans="1:4" ht="30" x14ac:dyDescent="0.25">
      <c r="A15" s="33">
        <v>1</v>
      </c>
      <c r="B15" s="33" t="s">
        <v>149</v>
      </c>
      <c r="C15" s="33">
        <v>3421</v>
      </c>
      <c r="D15" s="34">
        <f>C15+D13</f>
        <v>16452.5</v>
      </c>
    </row>
    <row r="16" spans="1:4" x14ac:dyDescent="0.25">
      <c r="A16" s="33"/>
      <c r="B16" s="34" t="s">
        <v>14</v>
      </c>
      <c r="C16" s="33"/>
      <c r="D16" s="34"/>
    </row>
    <row r="17" spans="1:4" ht="30" x14ac:dyDescent="0.25">
      <c r="A17" s="33">
        <v>1</v>
      </c>
      <c r="B17" s="33" t="s">
        <v>161</v>
      </c>
      <c r="C17" s="33">
        <v>2039</v>
      </c>
      <c r="D17" s="34"/>
    </row>
    <row r="18" spans="1:4" ht="30" x14ac:dyDescent="0.25">
      <c r="A18" s="33">
        <v>2</v>
      </c>
      <c r="B18" s="33" t="s">
        <v>162</v>
      </c>
      <c r="C18" s="33">
        <v>1734</v>
      </c>
      <c r="D18" s="34"/>
    </row>
    <row r="19" spans="1:4" x14ac:dyDescent="0.25">
      <c r="A19" s="33"/>
      <c r="B19" s="34" t="s">
        <v>159</v>
      </c>
      <c r="C19" s="34">
        <f>SUM(C17:C18)</f>
        <v>3773</v>
      </c>
      <c r="D19" s="34">
        <f>C19+D15</f>
        <v>20225.5</v>
      </c>
    </row>
    <row r="20" spans="1:4" x14ac:dyDescent="0.25">
      <c r="A20" s="33"/>
      <c r="B20" s="34" t="s">
        <v>15</v>
      </c>
      <c r="C20" s="34"/>
      <c r="D20" s="34"/>
    </row>
    <row r="21" spans="1:4" ht="30" x14ac:dyDescent="0.25">
      <c r="A21" s="33">
        <v>1</v>
      </c>
      <c r="B21" s="33" t="s">
        <v>168</v>
      </c>
      <c r="C21" s="33">
        <v>1299</v>
      </c>
      <c r="D21" s="34"/>
    </row>
    <row r="22" spans="1:4" x14ac:dyDescent="0.25">
      <c r="A22" s="33">
        <v>2</v>
      </c>
      <c r="B22" s="33" t="s">
        <v>169</v>
      </c>
      <c r="C22" s="33">
        <v>1723</v>
      </c>
      <c r="D22" s="34"/>
    </row>
    <row r="23" spans="1:4" x14ac:dyDescent="0.25">
      <c r="A23" s="39">
        <v>3</v>
      </c>
      <c r="B23" s="33" t="s">
        <v>170</v>
      </c>
      <c r="C23" s="33">
        <v>3697.8</v>
      </c>
      <c r="D23" s="40"/>
    </row>
    <row r="24" spans="1:4" x14ac:dyDescent="0.25">
      <c r="A24" s="39"/>
      <c r="B24" s="34" t="s">
        <v>166</v>
      </c>
      <c r="C24" s="40">
        <f>SUM(C21:C23)</f>
        <v>6719.8</v>
      </c>
      <c r="D24" s="40">
        <f>C24+D19</f>
        <v>26945.3</v>
      </c>
    </row>
    <row r="25" spans="1:4" x14ac:dyDescent="0.25">
      <c r="A25" s="39"/>
      <c r="B25" s="34" t="s">
        <v>16</v>
      </c>
      <c r="C25" s="33"/>
      <c r="D25" s="40"/>
    </row>
    <row r="26" spans="1:4" ht="30" x14ac:dyDescent="0.25">
      <c r="A26" s="39">
        <v>1</v>
      </c>
      <c r="B26" s="33" t="s">
        <v>175</v>
      </c>
      <c r="C26" s="39">
        <v>2046</v>
      </c>
      <c r="D26" s="40"/>
    </row>
    <row r="27" spans="1:4" ht="30" x14ac:dyDescent="0.25">
      <c r="A27" s="39">
        <v>2</v>
      </c>
      <c r="B27" s="33" t="s">
        <v>176</v>
      </c>
      <c r="C27" s="39">
        <v>2178.6</v>
      </c>
      <c r="D27" s="41"/>
    </row>
    <row r="28" spans="1:4" ht="30" x14ac:dyDescent="0.25">
      <c r="A28" s="39">
        <v>3</v>
      </c>
      <c r="B28" s="33" t="s">
        <v>177</v>
      </c>
      <c r="C28" s="39">
        <v>1242</v>
      </c>
      <c r="D28" s="40"/>
    </row>
    <row r="29" spans="1:4" x14ac:dyDescent="0.25">
      <c r="A29" s="39"/>
      <c r="B29" s="34" t="s">
        <v>174</v>
      </c>
      <c r="C29" s="40">
        <f>SUM(C26:C28)</f>
        <v>5466.6</v>
      </c>
      <c r="D29" s="40">
        <f>C29+D24</f>
        <v>32411.9</v>
      </c>
    </row>
    <row r="30" spans="1:4" x14ac:dyDescent="0.25">
      <c r="A30" s="39"/>
      <c r="B30" s="34" t="s">
        <v>17</v>
      </c>
      <c r="C30" s="41"/>
      <c r="D30" s="41"/>
    </row>
    <row r="31" spans="1:4" ht="30" x14ac:dyDescent="0.25">
      <c r="A31" s="39">
        <v>1</v>
      </c>
      <c r="B31" s="33" t="s">
        <v>182</v>
      </c>
      <c r="C31" s="39">
        <v>1242</v>
      </c>
      <c r="D31" s="40"/>
    </row>
    <row r="32" spans="1:4" x14ac:dyDescent="0.25">
      <c r="A32" s="39">
        <v>2</v>
      </c>
      <c r="B32" s="33" t="s">
        <v>183</v>
      </c>
      <c r="C32" s="39">
        <v>1207</v>
      </c>
      <c r="D32" s="41"/>
    </row>
    <row r="33" spans="1:4" x14ac:dyDescent="0.25">
      <c r="A33" s="39">
        <v>3</v>
      </c>
      <c r="B33" s="33" t="s">
        <v>184</v>
      </c>
      <c r="C33" s="39">
        <v>1264</v>
      </c>
      <c r="D33" s="41"/>
    </row>
    <row r="34" spans="1:4" x14ac:dyDescent="0.25">
      <c r="A34" s="39"/>
      <c r="B34" s="34" t="s">
        <v>181</v>
      </c>
      <c r="C34" s="40">
        <f>SUM(C31:C33)</f>
        <v>3713</v>
      </c>
      <c r="D34" s="41">
        <f>C34+D29</f>
        <v>36124.9</v>
      </c>
    </row>
    <row r="35" spans="1:4" x14ac:dyDescent="0.25">
      <c r="A35" s="39"/>
      <c r="B35" s="34"/>
      <c r="C35" s="40"/>
      <c r="D35" s="40"/>
    </row>
    <row r="36" spans="1:4" x14ac:dyDescent="0.25">
      <c r="A36" s="39"/>
      <c r="B36" s="33"/>
      <c r="C36" s="39"/>
      <c r="D36" s="40"/>
    </row>
    <row r="37" spans="1:4" x14ac:dyDescent="0.25">
      <c r="A37" s="39"/>
      <c r="B37" s="33"/>
      <c r="C37" s="39"/>
      <c r="D37" s="41"/>
    </row>
    <row r="38" spans="1:4" x14ac:dyDescent="0.25">
      <c r="A38" s="11"/>
      <c r="B38" s="34"/>
      <c r="C38" s="40"/>
      <c r="D38" s="56"/>
    </row>
    <row r="39" spans="1:4" x14ac:dyDescent="0.25">
      <c r="A39" s="11"/>
      <c r="B39" s="34"/>
      <c r="C39" s="39"/>
      <c r="D39" s="56"/>
    </row>
    <row r="40" spans="1:4" x14ac:dyDescent="0.25">
      <c r="A40" s="11"/>
      <c r="B40" s="33"/>
      <c r="C40" s="11"/>
      <c r="D40" s="11"/>
    </row>
    <row r="41" spans="1:4" x14ac:dyDescent="0.25">
      <c r="A41" s="11"/>
      <c r="B41" s="33"/>
      <c r="C41" s="39"/>
      <c r="D41" s="56"/>
    </row>
    <row r="42" spans="1:4" x14ac:dyDescent="0.25">
      <c r="A42" s="39"/>
      <c r="B42" s="34"/>
      <c r="C42" s="40"/>
      <c r="D42" s="41"/>
    </row>
    <row r="43" spans="1:4" x14ac:dyDescent="0.25">
      <c r="A43" s="39"/>
      <c r="B43" s="34"/>
      <c r="C43" s="39"/>
      <c r="D43" s="40"/>
    </row>
    <row r="44" spans="1:4" x14ac:dyDescent="0.25">
      <c r="A44" s="39"/>
      <c r="B44" s="33"/>
      <c r="C44" s="39"/>
      <c r="D44" s="41"/>
    </row>
    <row r="45" spans="1:4" x14ac:dyDescent="0.25">
      <c r="A45" s="39"/>
      <c r="B45" s="33"/>
      <c r="C45" s="39"/>
      <c r="D45" s="40"/>
    </row>
    <row r="46" spans="1:4" x14ac:dyDescent="0.25">
      <c r="A46" s="39"/>
      <c r="B46" s="33"/>
      <c r="C46" s="39"/>
      <c r="D46" s="40"/>
    </row>
    <row r="47" spans="1:4" x14ac:dyDescent="0.25">
      <c r="A47" s="39"/>
      <c r="B47" s="33"/>
      <c r="C47" s="39"/>
      <c r="D47" s="41"/>
    </row>
    <row r="48" spans="1:4" x14ac:dyDescent="0.25">
      <c r="A48" s="39"/>
      <c r="B48" s="34"/>
      <c r="C48" s="39"/>
      <c r="D48" s="40"/>
    </row>
    <row r="49" spans="1:4" x14ac:dyDescent="0.25">
      <c r="A49" s="39"/>
      <c r="B49" s="33"/>
      <c r="C49" s="39"/>
      <c r="D49" s="41"/>
    </row>
    <row r="50" spans="1:4" x14ac:dyDescent="0.25">
      <c r="A50" s="39"/>
      <c r="B50" s="33"/>
      <c r="C50" s="39"/>
      <c r="D50" s="40"/>
    </row>
    <row r="51" spans="1:4" x14ac:dyDescent="0.25">
      <c r="A51" s="39"/>
      <c r="B51" s="33"/>
      <c r="C51" s="39"/>
      <c r="D51" s="41"/>
    </row>
    <row r="52" spans="1:4" x14ac:dyDescent="0.25">
      <c r="A52" s="39"/>
      <c r="B52" s="33"/>
      <c r="C52" s="39"/>
      <c r="D52" s="39"/>
    </row>
    <row r="53" spans="1:4" x14ac:dyDescent="0.25">
      <c r="A53" s="39"/>
      <c r="B53" s="34"/>
      <c r="C53" s="40"/>
      <c r="D53" s="39"/>
    </row>
    <row r="54" spans="1:4" x14ac:dyDescent="0.25">
      <c r="A54" s="42"/>
      <c r="B54" s="42"/>
      <c r="C54" s="42"/>
      <c r="D54" s="4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9"/>
  <sheetViews>
    <sheetView workbookViewId="0">
      <selection activeCell="A5" sqref="A5:D10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21" x14ac:dyDescent="0.35">
      <c r="A1" s="1"/>
      <c r="B1" s="66" t="s">
        <v>114</v>
      </c>
      <c r="C1" s="66"/>
      <c r="D1" s="66"/>
      <c r="E1" s="6"/>
      <c r="F1" s="6"/>
      <c r="G1" s="6"/>
      <c r="H1" s="6"/>
    </row>
    <row r="2" spans="1:8" ht="21.6" customHeight="1" x14ac:dyDescent="0.25">
      <c r="A2" s="1"/>
      <c r="B2" s="67" t="s">
        <v>33</v>
      </c>
      <c r="C2" s="67"/>
      <c r="D2" s="67"/>
      <c r="E2" s="1"/>
      <c r="F2" s="1"/>
      <c r="G2" s="1"/>
      <c r="H2" s="1"/>
    </row>
    <row r="3" spans="1:8" ht="17.25" customHeight="1" x14ac:dyDescent="0.25">
      <c r="A3" s="1"/>
      <c r="B3" s="66" t="s">
        <v>5</v>
      </c>
      <c r="C3" s="66"/>
      <c r="D3" s="66"/>
      <c r="E3" s="1"/>
      <c r="F3" s="1"/>
      <c r="G3" s="1"/>
      <c r="H3" s="1"/>
    </row>
    <row r="4" spans="1:8" ht="15.75" x14ac:dyDescent="0.25">
      <c r="A4" s="7"/>
      <c r="B4" s="31" t="s">
        <v>0</v>
      </c>
      <c r="C4" s="7" t="s">
        <v>1</v>
      </c>
      <c r="D4" s="7" t="s">
        <v>28</v>
      </c>
      <c r="E4" s="1"/>
      <c r="F4" s="1"/>
      <c r="G4" s="1"/>
      <c r="H4" s="1"/>
    </row>
    <row r="5" spans="1:8" ht="15.75" x14ac:dyDescent="0.25">
      <c r="A5" s="44"/>
      <c r="B5" s="45" t="s">
        <v>12</v>
      </c>
      <c r="C5" s="46"/>
      <c r="D5" s="46"/>
      <c r="E5" s="1"/>
      <c r="F5" s="1"/>
      <c r="G5" s="1"/>
      <c r="H5" s="1"/>
    </row>
    <row r="6" spans="1:8" x14ac:dyDescent="0.25">
      <c r="A6" s="33">
        <v>1</v>
      </c>
      <c r="B6" s="33" t="s">
        <v>151</v>
      </c>
      <c r="C6" s="47">
        <v>47560</v>
      </c>
      <c r="D6" s="34">
        <f>C6</f>
        <v>47560</v>
      </c>
    </row>
    <row r="7" spans="1:8" x14ac:dyDescent="0.25">
      <c r="A7" s="39"/>
      <c r="B7" s="40" t="s">
        <v>14</v>
      </c>
      <c r="C7" s="48"/>
      <c r="D7" s="40"/>
    </row>
    <row r="8" spans="1:8" x14ac:dyDescent="0.25">
      <c r="A8" s="39">
        <v>1</v>
      </c>
      <c r="B8" s="33" t="s">
        <v>163</v>
      </c>
      <c r="C8" s="48">
        <v>13000</v>
      </c>
      <c r="D8" s="49">
        <f>C8+D6</f>
        <v>60560</v>
      </c>
    </row>
    <row r="9" spans="1:8" x14ac:dyDescent="0.25">
      <c r="A9" s="33"/>
      <c r="B9" s="34" t="s">
        <v>15</v>
      </c>
      <c r="C9" s="33"/>
      <c r="D9" s="33"/>
    </row>
    <row r="10" spans="1:8" x14ac:dyDescent="0.25">
      <c r="A10" s="33">
        <v>1</v>
      </c>
      <c r="B10" s="33" t="s">
        <v>171</v>
      </c>
      <c r="C10" s="33">
        <v>91453.9</v>
      </c>
      <c r="D10" s="34">
        <f>C10+D8</f>
        <v>152013.9</v>
      </c>
    </row>
    <row r="11" spans="1:8" x14ac:dyDescent="0.25">
      <c r="A11" s="33"/>
      <c r="B11" s="34"/>
      <c r="C11" s="34"/>
      <c r="D11" s="34"/>
    </row>
    <row r="12" spans="1:8" x14ac:dyDescent="0.25">
      <c r="A12" s="50"/>
      <c r="B12" s="34"/>
      <c r="C12" s="33"/>
      <c r="D12" s="40"/>
    </row>
    <row r="13" spans="1:8" x14ac:dyDescent="0.25">
      <c r="A13" s="33"/>
      <c r="B13" s="33"/>
      <c r="C13" s="33"/>
      <c r="D13" s="54"/>
    </row>
    <row r="14" spans="1:8" x14ac:dyDescent="0.25">
      <c r="A14" s="33"/>
      <c r="B14" s="33"/>
      <c r="C14" s="33"/>
      <c r="D14" s="39"/>
    </row>
    <row r="15" spans="1:8" x14ac:dyDescent="0.25">
      <c r="A15" s="39"/>
      <c r="B15" s="40"/>
      <c r="C15" s="40"/>
      <c r="D15" s="41"/>
    </row>
    <row r="16" spans="1:8" x14ac:dyDescent="0.25">
      <c r="A16" s="39"/>
      <c r="B16" s="40"/>
      <c r="C16" s="39"/>
      <c r="D16" s="39"/>
    </row>
    <row r="17" spans="1:4" x14ac:dyDescent="0.25">
      <c r="A17" s="39"/>
      <c r="B17" s="39"/>
      <c r="C17" s="43"/>
      <c r="D17" s="41"/>
    </row>
    <row r="18" spans="1:4" x14ac:dyDescent="0.25">
      <c r="A18" s="39"/>
      <c r="B18" s="40"/>
      <c r="C18" s="40"/>
      <c r="D18" s="40"/>
    </row>
    <row r="19" spans="1:4" x14ac:dyDescent="0.25">
      <c r="A19" s="39"/>
      <c r="B19" s="39"/>
      <c r="C19" s="39"/>
      <c r="D19" s="41"/>
    </row>
    <row r="20" spans="1:4" x14ac:dyDescent="0.25">
      <c r="A20" s="39"/>
      <c r="B20" s="51"/>
      <c r="C20" s="39"/>
      <c r="D20" s="40"/>
    </row>
    <row r="21" spans="1:4" x14ac:dyDescent="0.25">
      <c r="A21" s="39"/>
      <c r="B21" s="40"/>
      <c r="C21" s="39"/>
      <c r="D21" s="39"/>
    </row>
    <row r="22" spans="1:4" x14ac:dyDescent="0.25">
      <c r="A22" s="39"/>
      <c r="B22" s="39"/>
      <c r="C22" s="39"/>
      <c r="D22" s="40"/>
    </row>
    <row r="23" spans="1:4" x14ac:dyDescent="0.25">
      <c r="A23" s="39"/>
      <c r="B23" s="39"/>
      <c r="C23" s="39"/>
      <c r="D23" s="39"/>
    </row>
    <row r="24" spans="1:4" x14ac:dyDescent="0.25">
      <c r="A24" s="39"/>
      <c r="B24" s="39"/>
      <c r="C24" s="39"/>
      <c r="D24" s="39"/>
    </row>
    <row r="25" spans="1:4" x14ac:dyDescent="0.25">
      <c r="A25" s="39"/>
      <c r="B25" s="39"/>
      <c r="C25" s="39"/>
      <c r="D25" s="40"/>
    </row>
    <row r="26" spans="1:4" x14ac:dyDescent="0.25">
      <c r="A26" s="39"/>
      <c r="B26" s="39"/>
      <c r="C26" s="39"/>
      <c r="D26" s="40"/>
    </row>
    <row r="27" spans="1:4" x14ac:dyDescent="0.25">
      <c r="A27" s="39"/>
      <c r="B27" s="39"/>
      <c r="C27" s="39"/>
      <c r="D27" s="39"/>
    </row>
    <row r="28" spans="1:4" x14ac:dyDescent="0.25">
      <c r="A28" s="39"/>
      <c r="B28" s="39"/>
      <c r="C28" s="39"/>
      <c r="D28" s="39"/>
    </row>
    <row r="29" spans="1:4" x14ac:dyDescent="0.25">
      <c r="A29" s="39"/>
      <c r="B29" s="39"/>
      <c r="C29" s="39"/>
      <c r="D29" s="40"/>
    </row>
    <row r="30" spans="1:4" x14ac:dyDescent="0.25">
      <c r="A30" s="39"/>
      <c r="B30" s="39"/>
      <c r="C30" s="39"/>
      <c r="D30" s="40"/>
    </row>
    <row r="31" spans="1:4" x14ac:dyDescent="0.25">
      <c r="A31" s="39"/>
      <c r="B31" s="39"/>
      <c r="C31" s="39"/>
      <c r="D31" s="39"/>
    </row>
    <row r="32" spans="1:4" x14ac:dyDescent="0.25">
      <c r="A32" s="39"/>
      <c r="B32" s="39"/>
      <c r="C32" s="43"/>
      <c r="D32" s="41"/>
    </row>
    <row r="33" spans="1:4" x14ac:dyDescent="0.25">
      <c r="A33" s="39"/>
      <c r="B33" s="39"/>
      <c r="C33" s="39"/>
      <c r="D33" s="39"/>
    </row>
    <row r="34" spans="1:4" x14ac:dyDescent="0.25">
      <c r="A34" s="39"/>
      <c r="B34" s="39"/>
      <c r="C34" s="39"/>
      <c r="D34" s="39"/>
    </row>
    <row r="35" spans="1:4" x14ac:dyDescent="0.25">
      <c r="A35" s="39"/>
      <c r="B35" s="40"/>
      <c r="C35" s="40"/>
      <c r="D35" s="40"/>
    </row>
    <row r="36" spans="1:4" x14ac:dyDescent="0.25">
      <c r="A36" s="42"/>
      <c r="B36" s="42"/>
      <c r="C36" s="42"/>
      <c r="D36" s="42"/>
    </row>
    <row r="37" spans="1:4" x14ac:dyDescent="0.25">
      <c r="A37" s="42"/>
      <c r="B37" s="42"/>
      <c r="C37" s="42"/>
      <c r="D37" s="42"/>
    </row>
    <row r="38" spans="1:4" x14ac:dyDescent="0.25">
      <c r="A38" s="42"/>
      <c r="B38" s="42"/>
      <c r="C38" s="42"/>
      <c r="D38" s="42"/>
    </row>
    <row r="39" spans="1:4" x14ac:dyDescent="0.25">
      <c r="A39" s="42"/>
      <c r="B39" s="42"/>
      <c r="C39" s="42"/>
      <c r="D39" s="4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2"/>
  <sheetViews>
    <sheetView workbookViewId="0">
      <selection activeCell="A5" sqref="A5:D8"/>
    </sheetView>
  </sheetViews>
  <sheetFormatPr defaultRowHeight="15" x14ac:dyDescent="0.25"/>
  <cols>
    <col min="1" max="1" width="5.140625" customWidth="1"/>
    <col min="2" max="2" width="45.28515625" customWidth="1"/>
    <col min="3" max="3" width="11.140625" customWidth="1"/>
    <col min="4" max="4" width="9.5703125" bestFit="1" customWidth="1"/>
  </cols>
  <sheetData>
    <row r="1" spans="1:4" ht="15.75" x14ac:dyDescent="0.25">
      <c r="A1" s="1"/>
      <c r="B1" s="66" t="s">
        <v>114</v>
      </c>
      <c r="C1" s="66"/>
      <c r="D1" s="66"/>
    </row>
    <row r="2" spans="1:4" ht="15.75" x14ac:dyDescent="0.25">
      <c r="A2" s="1"/>
      <c r="B2" s="67" t="s">
        <v>33</v>
      </c>
      <c r="C2" s="67"/>
      <c r="D2" s="67"/>
    </row>
    <row r="3" spans="1:4" ht="15.75" x14ac:dyDescent="0.25">
      <c r="A3" s="1"/>
      <c r="B3" s="66" t="s">
        <v>37</v>
      </c>
      <c r="C3" s="66"/>
      <c r="D3" s="66"/>
    </row>
    <row r="4" spans="1:4" ht="26.25" x14ac:dyDescent="0.25">
      <c r="A4" s="7"/>
      <c r="B4" s="8" t="s">
        <v>0</v>
      </c>
      <c r="C4" s="7" t="s">
        <v>1</v>
      </c>
      <c r="D4" s="7" t="s">
        <v>28</v>
      </c>
    </row>
    <row r="5" spans="1:4" x14ac:dyDescent="0.25">
      <c r="A5" s="34"/>
      <c r="B5" s="34" t="s">
        <v>13</v>
      </c>
      <c r="C5" s="34"/>
      <c r="D5" s="34"/>
    </row>
    <row r="6" spans="1:4" ht="30" x14ac:dyDescent="0.25">
      <c r="A6" s="34">
        <v>1</v>
      </c>
      <c r="B6" s="33" t="s">
        <v>155</v>
      </c>
      <c r="C6" s="47">
        <v>1320</v>
      </c>
      <c r="D6" s="34"/>
    </row>
    <row r="7" spans="1:4" ht="30" x14ac:dyDescent="0.25">
      <c r="A7" s="40">
        <v>2</v>
      </c>
      <c r="B7" s="33" t="s">
        <v>156</v>
      </c>
      <c r="C7" s="48">
        <v>2253</v>
      </c>
      <c r="D7" s="40"/>
    </row>
    <row r="8" spans="1:4" x14ac:dyDescent="0.25">
      <c r="A8" s="39"/>
      <c r="B8" s="34" t="s">
        <v>154</v>
      </c>
      <c r="C8" s="57">
        <f>SUM(C6:C7)</f>
        <v>3573</v>
      </c>
      <c r="D8" s="49">
        <f>C8</f>
        <v>3573</v>
      </c>
    </row>
    <row r="9" spans="1:4" x14ac:dyDescent="0.25">
      <c r="A9" s="50"/>
      <c r="B9" s="58"/>
      <c r="C9" s="40"/>
      <c r="D9" s="40"/>
    </row>
    <row r="10" spans="1:4" x14ac:dyDescent="0.25">
      <c r="A10" s="59"/>
      <c r="B10" s="60"/>
      <c r="C10" s="61"/>
      <c r="D10" s="62"/>
    </row>
    <row r="11" spans="1:4" x14ac:dyDescent="0.25">
      <c r="A11" s="39"/>
      <c r="B11" s="33"/>
      <c r="C11" s="39"/>
      <c r="D11" s="39"/>
    </row>
    <row r="12" spans="1:4" x14ac:dyDescent="0.25">
      <c r="A12" s="39"/>
      <c r="B12" s="39"/>
      <c r="C12" s="39"/>
      <c r="D12" s="39"/>
    </row>
    <row r="13" spans="1:4" x14ac:dyDescent="0.25">
      <c r="A13" s="39"/>
      <c r="B13" s="39"/>
      <c r="C13" s="39"/>
      <c r="D13" s="39"/>
    </row>
    <row r="14" spans="1:4" x14ac:dyDescent="0.25">
      <c r="A14" s="39"/>
      <c r="B14" s="40"/>
      <c r="C14" s="40"/>
      <c r="D14" s="40"/>
    </row>
    <row r="15" spans="1:4" x14ac:dyDescent="0.25">
      <c r="A15" s="39"/>
      <c r="B15" s="40"/>
      <c r="C15" s="39"/>
      <c r="D15" s="39"/>
    </row>
    <row r="16" spans="1:4" x14ac:dyDescent="0.25">
      <c r="A16" s="39"/>
      <c r="B16" s="51"/>
      <c r="C16" s="39"/>
      <c r="D16" s="39"/>
    </row>
    <row r="17" spans="1:4" x14ac:dyDescent="0.25">
      <c r="A17" s="39"/>
      <c r="B17" s="39"/>
      <c r="C17" s="39"/>
      <c r="D17" s="39"/>
    </row>
    <row r="18" spans="1:4" x14ac:dyDescent="0.25">
      <c r="A18" s="39"/>
      <c r="B18" s="40"/>
      <c r="C18" s="40"/>
      <c r="D18" s="40"/>
    </row>
    <row r="19" spans="1:4" x14ac:dyDescent="0.25">
      <c r="A19" s="39"/>
      <c r="B19" s="40"/>
      <c r="C19" s="39"/>
      <c r="D19" s="39"/>
    </row>
    <row r="20" spans="1:4" x14ac:dyDescent="0.25">
      <c r="A20" s="39"/>
      <c r="B20" s="33"/>
      <c r="C20" s="39"/>
      <c r="D20" s="39"/>
    </row>
    <row r="21" spans="1:4" x14ac:dyDescent="0.25">
      <c r="A21" s="39"/>
      <c r="B21" s="33"/>
      <c r="C21" s="39"/>
      <c r="D21" s="39"/>
    </row>
    <row r="22" spans="1:4" x14ac:dyDescent="0.25">
      <c r="A22" s="39"/>
      <c r="B22" s="40"/>
      <c r="C22" s="40"/>
      <c r="D22" s="40"/>
    </row>
    <row r="23" spans="1:4" x14ac:dyDescent="0.25">
      <c r="A23" s="39"/>
      <c r="B23" s="40"/>
      <c r="C23" s="39"/>
      <c r="D23" s="39"/>
    </row>
    <row r="24" spans="1:4" x14ac:dyDescent="0.25">
      <c r="A24" s="39"/>
      <c r="B24" s="33"/>
      <c r="C24" s="39"/>
      <c r="D24" s="39"/>
    </row>
    <row r="25" spans="1:4" x14ac:dyDescent="0.25">
      <c r="A25" s="39"/>
      <c r="B25" s="33"/>
      <c r="C25" s="39"/>
      <c r="D25" s="40"/>
    </row>
    <row r="26" spans="1:4" x14ac:dyDescent="0.25">
      <c r="A26" s="39"/>
      <c r="B26" s="40"/>
      <c r="C26" s="40"/>
      <c r="D26" s="40"/>
    </row>
    <row r="27" spans="1:4" x14ac:dyDescent="0.25">
      <c r="A27" s="39"/>
      <c r="B27" s="39"/>
      <c r="C27" s="39"/>
      <c r="D27" s="39"/>
    </row>
    <row r="28" spans="1:4" x14ac:dyDescent="0.25">
      <c r="A28" s="39"/>
      <c r="B28" s="40"/>
      <c r="C28" s="40"/>
      <c r="D28" s="40"/>
    </row>
    <row r="29" spans="1:4" x14ac:dyDescent="0.25">
      <c r="A29" s="39"/>
      <c r="B29" s="40"/>
      <c r="C29" s="39"/>
      <c r="D29" s="39"/>
    </row>
    <row r="30" spans="1:4" x14ac:dyDescent="0.25">
      <c r="A30" s="39"/>
      <c r="B30" s="39"/>
      <c r="C30" s="39"/>
      <c r="D30" s="39"/>
    </row>
    <row r="31" spans="1:4" x14ac:dyDescent="0.25">
      <c r="A31" s="39"/>
      <c r="B31" s="40"/>
      <c r="C31" s="40"/>
      <c r="D31" s="40"/>
    </row>
    <row r="32" spans="1:4" x14ac:dyDescent="0.25">
      <c r="A32" s="42"/>
      <c r="B32" s="42"/>
      <c r="C32" s="42"/>
      <c r="D32" s="4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7"/>
  <sheetViews>
    <sheetView workbookViewId="0">
      <selection sqref="A1:XFD1048576"/>
    </sheetView>
  </sheetViews>
  <sheetFormatPr defaultRowHeight="15" x14ac:dyDescent="0.25"/>
  <cols>
    <col min="1" max="1" width="3.7109375" customWidth="1"/>
    <col min="2" max="2" width="49.42578125" customWidth="1"/>
    <col min="3" max="3" width="10.5703125" customWidth="1"/>
    <col min="4" max="4" width="12.7109375" customWidth="1"/>
  </cols>
  <sheetData>
    <row r="1" spans="1:8" ht="21" x14ac:dyDescent="0.35">
      <c r="A1" s="1"/>
      <c r="B1" s="68" t="s">
        <v>121</v>
      </c>
      <c r="C1" s="68"/>
      <c r="D1" s="68"/>
      <c r="E1" s="6"/>
      <c r="F1" s="6"/>
      <c r="G1" s="6"/>
      <c r="H1" s="6"/>
    </row>
    <row r="2" spans="1:8" ht="15.75" x14ac:dyDescent="0.25">
      <c r="A2" s="1"/>
      <c r="B2" s="67" t="s">
        <v>33</v>
      </c>
      <c r="C2" s="67"/>
      <c r="D2" s="67"/>
      <c r="E2" s="1"/>
      <c r="F2" s="1"/>
      <c r="G2" s="1"/>
      <c r="H2" s="1"/>
    </row>
    <row r="3" spans="1:8" ht="15.75" x14ac:dyDescent="0.25">
      <c r="A3" s="1"/>
      <c r="B3" s="66" t="s">
        <v>6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 x14ac:dyDescent="0.25">
      <c r="A5" s="33"/>
      <c r="B5" s="34" t="s">
        <v>2</v>
      </c>
      <c r="C5" s="34"/>
      <c r="D5" s="33"/>
      <c r="E5" s="1"/>
      <c r="F5" s="1"/>
      <c r="G5" s="1"/>
      <c r="H5" s="1"/>
    </row>
    <row r="6" spans="1:8" s="1" customFormat="1" ht="30" x14ac:dyDescent="0.25">
      <c r="A6" s="33">
        <v>1</v>
      </c>
      <c r="B6" s="33" t="s">
        <v>147</v>
      </c>
      <c r="C6" s="33">
        <v>13507</v>
      </c>
      <c r="D6" s="34">
        <f>C6</f>
        <v>13507</v>
      </c>
    </row>
    <row r="7" spans="1:8" s="1" customFormat="1" x14ac:dyDescent="0.25">
      <c r="A7" s="33"/>
      <c r="B7" s="34" t="s">
        <v>9</v>
      </c>
      <c r="C7" s="33"/>
      <c r="D7" s="33"/>
    </row>
    <row r="8" spans="1:8" s="1" customFormat="1" ht="30" x14ac:dyDescent="0.25">
      <c r="A8" s="33">
        <v>1</v>
      </c>
      <c r="B8" s="33" t="s">
        <v>142</v>
      </c>
      <c r="C8" s="34">
        <f>14227.9+11542.3+44086.5</f>
        <v>69856.7</v>
      </c>
      <c r="D8" s="34">
        <f>C8+D6</f>
        <v>83363.7</v>
      </c>
    </row>
    <row r="9" spans="1:8" s="5" customFormat="1" x14ac:dyDescent="0.25">
      <c r="A9" s="39"/>
      <c r="B9" s="40" t="s">
        <v>17</v>
      </c>
      <c r="C9" s="39"/>
      <c r="D9" s="40"/>
    </row>
    <row r="10" spans="1:8" x14ac:dyDescent="0.25">
      <c r="A10" s="39">
        <v>1</v>
      </c>
      <c r="B10" s="39" t="s">
        <v>185</v>
      </c>
      <c r="C10" s="40">
        <f>4987.2+23444.7</f>
        <v>28431.9</v>
      </c>
      <c r="D10" s="40">
        <f>C10+D8</f>
        <v>111795.6</v>
      </c>
    </row>
    <row r="11" spans="1:8" x14ac:dyDescent="0.25">
      <c r="A11" s="39"/>
      <c r="B11" s="34"/>
      <c r="C11" s="43"/>
      <c r="D11" s="40"/>
    </row>
    <row r="12" spans="1:8" s="5" customFormat="1" x14ac:dyDescent="0.25">
      <c r="A12" s="39"/>
      <c r="B12" s="64"/>
      <c r="C12" s="39"/>
      <c r="D12" s="40"/>
    </row>
    <row r="13" spans="1:8" x14ac:dyDescent="0.25">
      <c r="A13" s="39"/>
      <c r="B13" s="33"/>
      <c r="C13" s="39"/>
      <c r="D13" s="40"/>
    </row>
    <row r="14" spans="1:8" x14ac:dyDescent="0.25">
      <c r="A14" s="39"/>
      <c r="B14" s="34"/>
      <c r="C14" s="41"/>
      <c r="D14" s="41"/>
    </row>
    <row r="15" spans="1:8" x14ac:dyDescent="0.25">
      <c r="A15" s="39"/>
      <c r="B15" s="34"/>
      <c r="C15" s="39"/>
      <c r="D15" s="39"/>
    </row>
    <row r="16" spans="1:8" x14ac:dyDescent="0.25">
      <c r="A16" s="39"/>
      <c r="B16" s="33"/>
      <c r="C16" s="41"/>
      <c r="D16" s="41"/>
    </row>
    <row r="17" spans="1:4" x14ac:dyDescent="0.25">
      <c r="A17" s="39"/>
      <c r="B17" s="34"/>
      <c r="C17" s="41"/>
      <c r="D17" s="40"/>
    </row>
    <row r="18" spans="1:4" x14ac:dyDescent="0.25">
      <c r="A18" s="39"/>
      <c r="B18" s="33"/>
      <c r="C18" s="39"/>
      <c r="D18" s="41"/>
    </row>
    <row r="19" spans="1:4" x14ac:dyDescent="0.25">
      <c r="A19" s="39"/>
      <c r="B19" s="34"/>
      <c r="C19" s="39"/>
      <c r="D19" s="40"/>
    </row>
    <row r="20" spans="1:4" x14ac:dyDescent="0.25">
      <c r="A20" s="39"/>
      <c r="B20" s="33"/>
      <c r="C20" s="39"/>
      <c r="D20" s="41"/>
    </row>
    <row r="21" spans="1:4" x14ac:dyDescent="0.25">
      <c r="A21" s="39"/>
      <c r="B21" s="33"/>
      <c r="C21" s="39"/>
      <c r="D21" s="40"/>
    </row>
    <row r="22" spans="1:4" x14ac:dyDescent="0.25">
      <c r="A22" s="39"/>
      <c r="B22" s="33"/>
      <c r="C22" s="39"/>
      <c r="D22" s="40"/>
    </row>
    <row r="23" spans="1:4" x14ac:dyDescent="0.25">
      <c r="A23" s="39"/>
      <c r="B23" s="34"/>
      <c r="C23" s="40"/>
      <c r="D23" s="41"/>
    </row>
    <row r="24" spans="1:4" x14ac:dyDescent="0.25">
      <c r="A24" s="39"/>
      <c r="B24" s="33"/>
      <c r="C24" s="39"/>
      <c r="D24" s="40"/>
    </row>
    <row r="25" spans="1:4" x14ac:dyDescent="0.25">
      <c r="A25" s="39"/>
      <c r="B25" s="33"/>
      <c r="C25" s="39"/>
      <c r="D25" s="41"/>
    </row>
    <row r="26" spans="1:4" x14ac:dyDescent="0.25">
      <c r="A26" s="39"/>
      <c r="B26" s="34"/>
      <c r="C26" s="40"/>
      <c r="D26" s="40"/>
    </row>
    <row r="27" spans="1:4" x14ac:dyDescent="0.25">
      <c r="A27" s="39"/>
      <c r="B27" s="33"/>
      <c r="C27" s="39"/>
      <c r="D27" s="39"/>
    </row>
    <row r="28" spans="1:4" x14ac:dyDescent="0.25">
      <c r="A28" s="39"/>
      <c r="B28" s="33"/>
      <c r="C28" s="39"/>
      <c r="D28" s="39"/>
    </row>
    <row r="29" spans="1:4" x14ac:dyDescent="0.25">
      <c r="A29" s="39"/>
      <c r="B29" s="34"/>
      <c r="C29" s="40"/>
      <c r="D29" s="41"/>
    </row>
    <row r="30" spans="1:4" x14ac:dyDescent="0.25">
      <c r="A30" s="39"/>
      <c r="B30" s="34"/>
      <c r="C30" s="39"/>
      <c r="D30" s="39"/>
    </row>
    <row r="31" spans="1:4" x14ac:dyDescent="0.25">
      <c r="A31" s="39"/>
      <c r="B31" s="33"/>
      <c r="C31" s="39"/>
      <c r="D31" s="40"/>
    </row>
    <row r="32" spans="1:4" x14ac:dyDescent="0.25">
      <c r="A32" s="39"/>
      <c r="B32" s="34"/>
      <c r="C32" s="40"/>
      <c r="D32" s="40"/>
    </row>
    <row r="33" spans="1:4" x14ac:dyDescent="0.25">
      <c r="A33" s="39"/>
      <c r="B33" s="33"/>
      <c r="C33" s="39"/>
      <c r="D33" s="39"/>
    </row>
    <row r="34" spans="1:4" x14ac:dyDescent="0.25">
      <c r="A34" s="39"/>
      <c r="B34" s="34"/>
      <c r="C34" s="40"/>
      <c r="D34" s="40"/>
    </row>
    <row r="35" spans="1:4" x14ac:dyDescent="0.25">
      <c r="A35" s="42"/>
      <c r="B35" s="42"/>
      <c r="C35" s="42"/>
      <c r="D35" s="42"/>
    </row>
    <row r="36" spans="1:4" x14ac:dyDescent="0.25">
      <c r="A36" s="42"/>
      <c r="B36" s="42"/>
      <c r="C36" s="42"/>
      <c r="D36" s="42"/>
    </row>
    <row r="37" spans="1:4" x14ac:dyDescent="0.25">
      <c r="A37" s="42"/>
      <c r="B37" s="42"/>
      <c r="C37" s="42"/>
      <c r="D37" s="4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BA707-B57B-4FB0-A9EC-C04FBE78EA70}">
  <dimension ref="A1:H37"/>
  <sheetViews>
    <sheetView tabSelected="1" workbookViewId="0">
      <selection activeCell="D6" sqref="D6:D21"/>
    </sheetView>
  </sheetViews>
  <sheetFormatPr defaultRowHeight="15" x14ac:dyDescent="0.25"/>
  <cols>
    <col min="1" max="1" width="3.7109375" customWidth="1"/>
    <col min="2" max="2" width="49.42578125" customWidth="1"/>
    <col min="3" max="3" width="10.5703125" customWidth="1"/>
    <col min="4" max="4" width="12.7109375" customWidth="1"/>
  </cols>
  <sheetData>
    <row r="1" spans="1:8" ht="21" x14ac:dyDescent="0.35">
      <c r="A1" s="1"/>
      <c r="B1" s="68" t="s">
        <v>121</v>
      </c>
      <c r="C1" s="68"/>
      <c r="D1" s="68"/>
      <c r="E1" s="6"/>
      <c r="F1" s="6"/>
      <c r="G1" s="6"/>
      <c r="H1" s="6"/>
    </row>
    <row r="2" spans="1:8" ht="15.75" x14ac:dyDescent="0.25">
      <c r="A2" s="1"/>
      <c r="B2" s="67" t="s">
        <v>33</v>
      </c>
      <c r="C2" s="67"/>
      <c r="D2" s="67"/>
      <c r="E2" s="1"/>
      <c r="F2" s="1"/>
      <c r="G2" s="1"/>
      <c r="H2" s="1"/>
    </row>
    <row r="3" spans="1:8" ht="15.75" x14ac:dyDescent="0.25">
      <c r="A3" s="1"/>
      <c r="B3" s="66"/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 x14ac:dyDescent="0.25">
      <c r="A5" s="33"/>
      <c r="B5" s="34" t="s">
        <v>2</v>
      </c>
      <c r="C5" s="34"/>
      <c r="D5" s="33"/>
      <c r="E5" s="1"/>
      <c r="F5" s="1"/>
      <c r="G5" s="1"/>
      <c r="H5" s="1"/>
    </row>
    <row r="6" spans="1:8" s="1" customFormat="1" ht="30" x14ac:dyDescent="0.25">
      <c r="A6" s="33">
        <v>1</v>
      </c>
      <c r="B6" s="33" t="s">
        <v>147</v>
      </c>
      <c r="C6" s="33">
        <v>13507</v>
      </c>
      <c r="D6" s="34"/>
    </row>
    <row r="7" spans="1:8" s="1" customFormat="1" x14ac:dyDescent="0.25">
      <c r="A7" s="33"/>
      <c r="B7" s="34" t="s">
        <v>9</v>
      </c>
      <c r="C7" s="33"/>
      <c r="D7" s="33"/>
    </row>
    <row r="8" spans="1:8" s="1" customFormat="1" ht="30" x14ac:dyDescent="0.25">
      <c r="A8" s="33">
        <v>1</v>
      </c>
      <c r="B8" s="33" t="s">
        <v>142</v>
      </c>
      <c r="C8" s="34">
        <f>14227.9+11542.3+44086.5</f>
        <v>69856.7</v>
      </c>
      <c r="D8" s="34"/>
    </row>
    <row r="9" spans="1:8" s="5" customFormat="1" x14ac:dyDescent="0.25">
      <c r="A9" s="39"/>
      <c r="B9" s="40" t="s">
        <v>17</v>
      </c>
      <c r="C9" s="39"/>
      <c r="D9" s="40"/>
    </row>
    <row r="10" spans="1:8" x14ac:dyDescent="0.25">
      <c r="A10" s="39">
        <v>1</v>
      </c>
      <c r="B10" s="39" t="s">
        <v>185</v>
      </c>
      <c r="C10" s="40">
        <f>4987.2+23444.7</f>
        <v>28431.9</v>
      </c>
      <c r="D10" s="40"/>
    </row>
    <row r="11" spans="1:8" x14ac:dyDescent="0.25">
      <c r="A11" s="34"/>
      <c r="B11" s="34" t="s">
        <v>13</v>
      </c>
      <c r="C11" s="34"/>
      <c r="D11" s="34"/>
    </row>
    <row r="12" spans="1:8" s="5" customFormat="1" ht="30" x14ac:dyDescent="0.25">
      <c r="A12" s="34">
        <v>1</v>
      </c>
      <c r="B12" s="33" t="s">
        <v>155</v>
      </c>
      <c r="C12" s="47">
        <v>1320</v>
      </c>
      <c r="D12" s="34"/>
    </row>
    <row r="13" spans="1:8" ht="30" x14ac:dyDescent="0.25">
      <c r="A13" s="40">
        <v>2</v>
      </c>
      <c r="B13" s="33" t="s">
        <v>156</v>
      </c>
      <c r="C13" s="48">
        <v>2253</v>
      </c>
      <c r="D13" s="40"/>
    </row>
    <row r="14" spans="1:8" x14ac:dyDescent="0.25">
      <c r="A14" s="39"/>
      <c r="B14" s="34" t="s">
        <v>154</v>
      </c>
      <c r="C14" s="57">
        <f>SUM(C12:C13)</f>
        <v>3573</v>
      </c>
      <c r="D14" s="49"/>
    </row>
    <row r="15" spans="1:8" ht="15.75" x14ac:dyDescent="0.25">
      <c r="A15" s="44"/>
      <c r="B15" s="45" t="s">
        <v>12</v>
      </c>
      <c r="C15" s="46"/>
      <c r="D15" s="46"/>
    </row>
    <row r="16" spans="1:8" x14ac:dyDescent="0.25">
      <c r="A16" s="33">
        <v>1</v>
      </c>
      <c r="B16" s="33" t="s">
        <v>151</v>
      </c>
      <c r="C16" s="47">
        <v>47560</v>
      </c>
      <c r="D16" s="34"/>
    </row>
    <row r="17" spans="1:4" x14ac:dyDescent="0.25">
      <c r="A17" s="39"/>
      <c r="B17" s="40" t="s">
        <v>14</v>
      </c>
      <c r="C17" s="48"/>
      <c r="D17" s="40"/>
    </row>
    <row r="18" spans="1:4" x14ac:dyDescent="0.25">
      <c r="A18" s="39">
        <v>1</v>
      </c>
      <c r="B18" s="33" t="s">
        <v>163</v>
      </c>
      <c r="C18" s="48">
        <v>13000</v>
      </c>
      <c r="D18" s="49"/>
    </row>
    <row r="19" spans="1:4" x14ac:dyDescent="0.25">
      <c r="A19" s="33"/>
      <c r="B19" s="34" t="s">
        <v>15</v>
      </c>
      <c r="C19" s="33"/>
      <c r="D19" s="33"/>
    </row>
    <row r="20" spans="1:4" x14ac:dyDescent="0.25">
      <c r="A20" s="33">
        <v>1</v>
      </c>
      <c r="B20" s="33" t="s">
        <v>171</v>
      </c>
      <c r="C20" s="33">
        <v>91453.9</v>
      </c>
      <c r="D20" s="34"/>
    </row>
    <row r="21" spans="1:4" x14ac:dyDescent="0.25">
      <c r="A21" s="39"/>
      <c r="B21" s="33"/>
      <c r="C21" s="39"/>
      <c r="D21" s="40"/>
    </row>
    <row r="22" spans="1:4" x14ac:dyDescent="0.25">
      <c r="A22" s="39"/>
      <c r="B22" s="33"/>
      <c r="C22" s="39"/>
      <c r="D22" s="40"/>
    </row>
    <row r="23" spans="1:4" x14ac:dyDescent="0.25">
      <c r="A23" s="39"/>
      <c r="B23" s="34"/>
      <c r="C23" s="40"/>
      <c r="D23" s="41"/>
    </row>
    <row r="24" spans="1:4" x14ac:dyDescent="0.25">
      <c r="A24" s="39"/>
      <c r="B24" s="33"/>
      <c r="C24" s="39"/>
      <c r="D24" s="40"/>
    </row>
    <row r="25" spans="1:4" x14ac:dyDescent="0.25">
      <c r="A25" s="39"/>
      <c r="B25" s="33"/>
      <c r="C25" s="39"/>
      <c r="D25" s="41"/>
    </row>
    <row r="26" spans="1:4" x14ac:dyDescent="0.25">
      <c r="A26" s="39"/>
      <c r="B26" s="34"/>
      <c r="C26" s="40"/>
      <c r="D26" s="40"/>
    </row>
    <row r="27" spans="1:4" x14ac:dyDescent="0.25">
      <c r="A27" s="39"/>
      <c r="B27" s="33"/>
      <c r="C27" s="39"/>
      <c r="D27" s="39"/>
    </row>
    <row r="28" spans="1:4" x14ac:dyDescent="0.25">
      <c r="A28" s="39"/>
      <c r="B28" s="33"/>
      <c r="C28" s="39"/>
      <c r="D28" s="39"/>
    </row>
    <row r="29" spans="1:4" x14ac:dyDescent="0.25">
      <c r="A29" s="39"/>
      <c r="B29" s="34"/>
      <c r="C29" s="40"/>
      <c r="D29" s="41"/>
    </row>
    <row r="30" spans="1:4" x14ac:dyDescent="0.25">
      <c r="A30" s="39"/>
      <c r="B30" s="34"/>
      <c r="C30" s="39"/>
      <c r="D30" s="39"/>
    </row>
    <row r="31" spans="1:4" x14ac:dyDescent="0.25">
      <c r="A31" s="39"/>
      <c r="B31" s="33"/>
      <c r="C31" s="39"/>
      <c r="D31" s="40"/>
    </row>
    <row r="32" spans="1:4" x14ac:dyDescent="0.25">
      <c r="A32" s="39"/>
      <c r="B32" s="34"/>
      <c r="C32" s="40"/>
      <c r="D32" s="40"/>
    </row>
    <row r="33" spans="1:4" x14ac:dyDescent="0.25">
      <c r="A33" s="39"/>
      <c r="B33" s="33"/>
      <c r="C33" s="39"/>
      <c r="D33" s="39"/>
    </row>
    <row r="34" spans="1:4" x14ac:dyDescent="0.25">
      <c r="A34" s="39"/>
      <c r="B34" s="34"/>
      <c r="C34" s="40"/>
      <c r="D34" s="40"/>
    </row>
    <row r="35" spans="1:4" x14ac:dyDescent="0.25">
      <c r="A35" s="42"/>
      <c r="B35" s="42"/>
      <c r="C35" s="42"/>
      <c r="D35" s="42"/>
    </row>
    <row r="36" spans="1:4" x14ac:dyDescent="0.25">
      <c r="A36" s="42"/>
      <c r="B36" s="42"/>
      <c r="C36" s="42"/>
      <c r="D36" s="42"/>
    </row>
    <row r="37" spans="1:4" x14ac:dyDescent="0.25">
      <c r="A37" s="42"/>
      <c r="B37" s="42"/>
      <c r="C37" s="42"/>
      <c r="D37" s="42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zoomScale="60" zoomScaleNormal="65" workbookViewId="0">
      <selection activeCell="M13" sqref="M13"/>
    </sheetView>
  </sheetViews>
  <sheetFormatPr defaultRowHeight="15" x14ac:dyDescent="0.25"/>
  <cols>
    <col min="1" max="1" width="28.5703125" style="1" customWidth="1"/>
    <col min="2" max="2" width="15.710937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7109375" customWidth="1"/>
    <col min="8" max="8" width="16" customWidth="1"/>
    <col min="9" max="9" width="17.42578125" customWidth="1"/>
    <col min="10" max="10" width="15.140625" customWidth="1"/>
    <col min="11" max="11" width="15.5703125" customWidth="1"/>
    <col min="12" max="13" width="15.28515625" customWidth="1"/>
    <col min="14" max="14" width="19.28515625" customWidth="1"/>
  </cols>
  <sheetData>
    <row r="1" spans="1:14" x14ac:dyDescent="0.25">
      <c r="A1" s="69" t="s">
        <v>113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</row>
    <row r="2" spans="1:14" ht="15.75" x14ac:dyDescent="0.25">
      <c r="A2" s="2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9" customFormat="1" ht="20.25" customHeight="1" x14ac:dyDescent="0.25">
      <c r="A3" s="8"/>
      <c r="B3" s="18" t="s">
        <v>2</v>
      </c>
      <c r="C3" s="18" t="s">
        <v>7</v>
      </c>
      <c r="D3" s="18" t="s">
        <v>3</v>
      </c>
      <c r="E3" s="18" t="s">
        <v>9</v>
      </c>
      <c r="F3" s="18" t="s">
        <v>10</v>
      </c>
      <c r="G3" s="18" t="s">
        <v>11</v>
      </c>
      <c r="H3" s="18" t="s">
        <v>12</v>
      </c>
      <c r="I3" s="18" t="s">
        <v>13</v>
      </c>
      <c r="J3" s="18" t="s">
        <v>14</v>
      </c>
      <c r="K3" s="18" t="s">
        <v>15</v>
      </c>
      <c r="L3" s="18" t="s">
        <v>16</v>
      </c>
      <c r="M3" s="18" t="s">
        <v>17</v>
      </c>
      <c r="N3" s="15" t="s">
        <v>18</v>
      </c>
    </row>
    <row r="4" spans="1:14" ht="39.75" customHeight="1" x14ac:dyDescent="0.35">
      <c r="A4" s="19" t="s">
        <v>30</v>
      </c>
      <c r="B4" s="24">
        <f>B5+B6+B8</f>
        <v>47618.78</v>
      </c>
      <c r="C4" s="24">
        <f t="shared" ref="C4:N4" si="0">C5+C6+C8</f>
        <v>47618.78</v>
      </c>
      <c r="D4" s="24">
        <f t="shared" si="0"/>
        <v>47618.78</v>
      </c>
      <c r="E4" s="24">
        <f>E5+E6+E7+E8</f>
        <v>47618.78</v>
      </c>
      <c r="F4" s="24">
        <f t="shared" si="0"/>
        <v>47618.78</v>
      </c>
      <c r="G4" s="24">
        <f t="shared" si="0"/>
        <v>47618.78</v>
      </c>
      <c r="H4" s="24">
        <f t="shared" si="0"/>
        <v>47618.78</v>
      </c>
      <c r="I4" s="24">
        <f t="shared" si="0"/>
        <v>47618.78</v>
      </c>
      <c r="J4" s="24">
        <f t="shared" si="0"/>
        <v>47618.78</v>
      </c>
      <c r="K4" s="24">
        <f t="shared" si="0"/>
        <v>47618.78</v>
      </c>
      <c r="L4" s="24">
        <f t="shared" si="0"/>
        <v>47618.78</v>
      </c>
      <c r="M4" s="24">
        <f t="shared" si="0"/>
        <v>47618.78</v>
      </c>
      <c r="N4" s="24">
        <f t="shared" si="0"/>
        <v>571425.36</v>
      </c>
    </row>
    <row r="5" spans="1:14" ht="39" customHeight="1" x14ac:dyDescent="0.35">
      <c r="A5" s="19" t="s">
        <v>19</v>
      </c>
      <c r="B5" s="25">
        <v>27308.04</v>
      </c>
      <c r="C5" s="17">
        <v>27308.04</v>
      </c>
      <c r="D5" s="17">
        <v>27308.04</v>
      </c>
      <c r="E5" s="17">
        <v>27308.04</v>
      </c>
      <c r="F5" s="17">
        <v>27308.04</v>
      </c>
      <c r="G5" s="17">
        <v>27308.04</v>
      </c>
      <c r="H5" s="17">
        <v>27308.04</v>
      </c>
      <c r="I5" s="17">
        <v>27308.04</v>
      </c>
      <c r="J5" s="17">
        <v>27308.04</v>
      </c>
      <c r="K5" s="17">
        <v>27308.04</v>
      </c>
      <c r="L5" s="17">
        <v>27308.04</v>
      </c>
      <c r="M5" s="17">
        <v>27308.04</v>
      </c>
      <c r="N5" s="17">
        <f t="shared" ref="N5:N23" si="1">SUM(B5:M5)</f>
        <v>327696.48</v>
      </c>
    </row>
    <row r="6" spans="1:14" ht="44.25" customHeight="1" x14ac:dyDescent="0.35">
      <c r="A6" s="19" t="s">
        <v>39</v>
      </c>
      <c r="B6" s="25">
        <v>20310.740000000002</v>
      </c>
      <c r="C6" s="17">
        <v>20310.740000000002</v>
      </c>
      <c r="D6" s="17">
        <v>20310.740000000002</v>
      </c>
      <c r="E6" s="17">
        <v>20310.740000000002</v>
      </c>
      <c r="F6" s="17">
        <v>20310.740000000002</v>
      </c>
      <c r="G6" s="17">
        <v>20310.740000000002</v>
      </c>
      <c r="H6" s="17">
        <v>20310.740000000002</v>
      </c>
      <c r="I6" s="17">
        <v>20310.740000000002</v>
      </c>
      <c r="J6" s="17">
        <v>20310.740000000002</v>
      </c>
      <c r="K6" s="17">
        <v>20310.740000000002</v>
      </c>
      <c r="L6" s="17">
        <v>20310.740000000002</v>
      </c>
      <c r="M6" s="17">
        <v>20310.740000000002</v>
      </c>
      <c r="N6" s="17">
        <f>SUM(B6:M6)</f>
        <v>243728.87999999998</v>
      </c>
    </row>
    <row r="7" spans="1:14" ht="44.25" customHeight="1" x14ac:dyDescent="0.35">
      <c r="A7" s="19" t="s">
        <v>111</v>
      </c>
      <c r="B7" s="25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8" spans="1:14" ht="44.25" customHeight="1" x14ac:dyDescent="0.35">
      <c r="A8" s="19" t="s">
        <v>36</v>
      </c>
      <c r="B8" s="25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>
        <f>SUM(B8:M8)</f>
        <v>0</v>
      </c>
    </row>
    <row r="9" spans="1:14" ht="36" customHeight="1" x14ac:dyDescent="0.35">
      <c r="A9" s="20" t="s">
        <v>20</v>
      </c>
      <c r="B9" s="24">
        <f>B10+B11+B12+B13</f>
        <v>13690.18</v>
      </c>
      <c r="C9" s="24">
        <f t="shared" ref="C9:M9" si="2">C10+C11+C12+C13</f>
        <v>4553.21</v>
      </c>
      <c r="D9" s="24">
        <f t="shared" si="2"/>
        <v>5731.3</v>
      </c>
      <c r="E9" s="24">
        <f t="shared" si="2"/>
        <v>27613.46</v>
      </c>
      <c r="F9" s="24">
        <f t="shared" si="2"/>
        <v>6521.3</v>
      </c>
      <c r="G9" s="24">
        <f t="shared" si="2"/>
        <v>7313.83</v>
      </c>
      <c r="H9" s="24">
        <f t="shared" si="2"/>
        <v>9053.5499999999993</v>
      </c>
      <c r="I9" s="24">
        <f t="shared" si="2"/>
        <v>10120.530000000001</v>
      </c>
      <c r="J9" s="24">
        <f t="shared" si="2"/>
        <v>13914</v>
      </c>
      <c r="K9" s="24">
        <f t="shared" si="2"/>
        <v>12860.930000000002</v>
      </c>
      <c r="L9" s="24">
        <f t="shared" si="2"/>
        <v>15336.07</v>
      </c>
      <c r="M9" s="24">
        <f t="shared" si="2"/>
        <v>12980.81</v>
      </c>
      <c r="N9" s="16">
        <f t="shared" si="1"/>
        <v>139689.17000000001</v>
      </c>
    </row>
    <row r="10" spans="1:14" ht="40.5" customHeight="1" x14ac:dyDescent="0.35">
      <c r="A10" s="19" t="s">
        <v>21</v>
      </c>
      <c r="B10" s="25">
        <v>8057.7</v>
      </c>
      <c r="C10" s="17">
        <v>1382.5</v>
      </c>
      <c r="D10" s="17">
        <v>1580</v>
      </c>
      <c r="E10" s="17">
        <v>9986.1</v>
      </c>
      <c r="F10" s="17">
        <f>3160+1580</f>
        <v>4740</v>
      </c>
      <c r="G10" s="17">
        <v>4345</v>
      </c>
      <c r="H10" s="17">
        <v>3851.25</v>
      </c>
      <c r="I10" s="17">
        <v>5360</v>
      </c>
      <c r="J10" s="17">
        <v>3555</v>
      </c>
      <c r="K10" s="17">
        <v>3768.6</v>
      </c>
      <c r="L10" s="17">
        <v>6295</v>
      </c>
      <c r="M10" s="17">
        <f>5769.8-1264</f>
        <v>4505.8</v>
      </c>
      <c r="N10" s="16">
        <f t="shared" si="1"/>
        <v>57426.950000000004</v>
      </c>
    </row>
    <row r="11" spans="1:14" ht="45.75" customHeight="1" x14ac:dyDescent="0.35">
      <c r="A11" s="19" t="s">
        <v>22</v>
      </c>
      <c r="B11" s="26"/>
      <c r="C11" s="17"/>
      <c r="D11" s="17">
        <v>2370</v>
      </c>
      <c r="E11" s="17">
        <v>3690</v>
      </c>
      <c r="F11" s="17"/>
      <c r="G11" s="17"/>
      <c r="H11" s="17"/>
      <c r="I11" s="17"/>
      <c r="J11" s="17">
        <v>4804.7</v>
      </c>
      <c r="K11" s="17">
        <v>1185</v>
      </c>
      <c r="L11" s="17">
        <v>5466.6</v>
      </c>
      <c r="M11" s="17"/>
      <c r="N11" s="16">
        <f t="shared" si="1"/>
        <v>17516.300000000003</v>
      </c>
    </row>
    <row r="12" spans="1:14" ht="45.75" customHeight="1" x14ac:dyDescent="0.35">
      <c r="A12" s="23" t="s">
        <v>34</v>
      </c>
      <c r="B12" s="25">
        <v>1868</v>
      </c>
      <c r="C12" s="17"/>
      <c r="D12" s="17"/>
      <c r="E12" s="17">
        <v>9781</v>
      </c>
      <c r="F12" s="17"/>
      <c r="G12" s="17"/>
      <c r="H12" s="17">
        <v>3421</v>
      </c>
      <c r="I12" s="17">
        <v>3573</v>
      </c>
      <c r="J12" s="17">
        <v>3773</v>
      </c>
      <c r="K12" s="17">
        <v>6719.8</v>
      </c>
      <c r="L12" s="17"/>
      <c r="M12" s="17">
        <f>2449+1264</f>
        <v>3713</v>
      </c>
      <c r="N12" s="16">
        <f t="shared" si="1"/>
        <v>32848.800000000003</v>
      </c>
    </row>
    <row r="13" spans="1:14" ht="21.75" customHeight="1" x14ac:dyDescent="0.35">
      <c r="A13" s="19" t="s">
        <v>23</v>
      </c>
      <c r="B13" s="25">
        <v>3764.48</v>
      </c>
      <c r="C13" s="17">
        <v>3170.71</v>
      </c>
      <c r="D13" s="17">
        <v>1781.3</v>
      </c>
      <c r="E13" s="17">
        <v>4156.3599999999997</v>
      </c>
      <c r="F13" s="17">
        <v>1781.3</v>
      </c>
      <c r="G13" s="17">
        <v>2968.83</v>
      </c>
      <c r="H13" s="17">
        <v>1781.3</v>
      </c>
      <c r="I13" s="17">
        <v>1187.53</v>
      </c>
      <c r="J13" s="17">
        <v>1781.3</v>
      </c>
      <c r="K13" s="17">
        <v>1187.53</v>
      </c>
      <c r="L13" s="17">
        <v>3574.47</v>
      </c>
      <c r="M13" s="17">
        <v>4762.01</v>
      </c>
      <c r="N13" s="17">
        <f t="shared" si="1"/>
        <v>31897.119999999995</v>
      </c>
    </row>
    <row r="14" spans="1:14" ht="23.25" customHeight="1" x14ac:dyDescent="0.35">
      <c r="A14" s="20" t="s">
        <v>24</v>
      </c>
      <c r="B14" s="24">
        <f>B15+B16+B17</f>
        <v>13507</v>
      </c>
      <c r="C14" s="24">
        <f t="shared" ref="C14:M14" si="3">C15+C16+C17</f>
        <v>0</v>
      </c>
      <c r="D14" s="24">
        <f t="shared" si="3"/>
        <v>0</v>
      </c>
      <c r="E14" s="24">
        <f t="shared" si="3"/>
        <v>69856.7</v>
      </c>
      <c r="F14" s="24">
        <f t="shared" si="3"/>
        <v>0</v>
      </c>
      <c r="G14" s="24">
        <f t="shared" si="3"/>
        <v>0</v>
      </c>
      <c r="H14" s="24">
        <f t="shared" si="3"/>
        <v>47560</v>
      </c>
      <c r="I14" s="24">
        <f t="shared" si="3"/>
        <v>0</v>
      </c>
      <c r="J14" s="24">
        <f t="shared" si="3"/>
        <v>13000</v>
      </c>
      <c r="K14" s="24">
        <f t="shared" si="3"/>
        <v>91453.9</v>
      </c>
      <c r="L14" s="24">
        <f t="shared" si="3"/>
        <v>0</v>
      </c>
      <c r="M14" s="24">
        <f t="shared" si="3"/>
        <v>28431.9</v>
      </c>
      <c r="N14" s="16">
        <f t="shared" si="1"/>
        <v>263809.5</v>
      </c>
    </row>
    <row r="15" spans="1:14" ht="42" customHeight="1" x14ac:dyDescent="0.35">
      <c r="A15" s="19" t="s">
        <v>25</v>
      </c>
      <c r="B15" s="25">
        <v>13507</v>
      </c>
      <c r="C15" s="17"/>
      <c r="D15" s="17"/>
      <c r="E15" s="17">
        <v>69856.7</v>
      </c>
      <c r="F15" s="17"/>
      <c r="G15" s="17"/>
      <c r="H15" s="25"/>
      <c r="I15" s="17"/>
      <c r="J15" s="17"/>
      <c r="K15" s="17"/>
      <c r="L15" s="17"/>
      <c r="M15" s="17">
        <v>28431.9</v>
      </c>
      <c r="N15" s="17">
        <f t="shared" si="1"/>
        <v>111795.6</v>
      </c>
    </row>
    <row r="16" spans="1:14" ht="40.5" customHeight="1" x14ac:dyDescent="0.35">
      <c r="A16" s="19" t="s">
        <v>26</v>
      </c>
      <c r="B16" s="25"/>
      <c r="C16" s="17"/>
      <c r="D16" s="17"/>
      <c r="E16" s="17"/>
      <c r="F16" s="17"/>
      <c r="G16" s="17"/>
      <c r="H16" s="17">
        <v>47560</v>
      </c>
      <c r="I16" s="17"/>
      <c r="J16" s="17">
        <v>13000</v>
      </c>
      <c r="K16" s="25">
        <v>91453.9</v>
      </c>
      <c r="L16" s="17"/>
      <c r="M16" s="17"/>
      <c r="N16" s="17">
        <f t="shared" si="1"/>
        <v>152013.9</v>
      </c>
    </row>
    <row r="17" spans="1:14" ht="40.5" customHeight="1" x14ac:dyDescent="0.35">
      <c r="A17" s="23" t="s">
        <v>35</v>
      </c>
      <c r="B17" s="25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6">
        <f t="shared" si="1"/>
        <v>0</v>
      </c>
    </row>
    <row r="18" spans="1:14" ht="40.5" customHeight="1" x14ac:dyDescent="0.35">
      <c r="A18" s="32" t="s">
        <v>72</v>
      </c>
      <c r="B18" s="25"/>
      <c r="C18" s="17"/>
      <c r="D18" s="17"/>
      <c r="E18" s="17"/>
      <c r="F18" s="17"/>
      <c r="G18" s="17">
        <v>1940</v>
      </c>
      <c r="H18" s="17">
        <v>1579.8</v>
      </c>
      <c r="I18" s="17"/>
      <c r="J18" s="17"/>
      <c r="K18" s="17"/>
      <c r="L18" s="17"/>
      <c r="M18" s="17"/>
      <c r="N18" s="25">
        <f>SUM(B18:M18)</f>
        <v>3519.8</v>
      </c>
    </row>
    <row r="19" spans="1:14" ht="40.5" customHeight="1" x14ac:dyDescent="0.35">
      <c r="A19" s="20" t="s">
        <v>105</v>
      </c>
      <c r="B19" s="24">
        <f>B20+B21+B22</f>
        <v>0</v>
      </c>
      <c r="C19" s="24">
        <f t="shared" ref="C19:M19" si="4">C20+C21+C22</f>
        <v>0</v>
      </c>
      <c r="D19" s="24">
        <f t="shared" si="4"/>
        <v>0</v>
      </c>
      <c r="E19" s="24">
        <f t="shared" si="4"/>
        <v>0</v>
      </c>
      <c r="F19" s="24">
        <f t="shared" si="4"/>
        <v>0</v>
      </c>
      <c r="G19" s="24">
        <f t="shared" si="4"/>
        <v>0</v>
      </c>
      <c r="H19" s="24">
        <f t="shared" si="4"/>
        <v>0</v>
      </c>
      <c r="I19" s="24">
        <f t="shared" si="4"/>
        <v>0</v>
      </c>
      <c r="J19" s="24">
        <f t="shared" si="4"/>
        <v>0</v>
      </c>
      <c r="K19" s="24">
        <f t="shared" si="4"/>
        <v>0</v>
      </c>
      <c r="L19" s="24">
        <f t="shared" si="4"/>
        <v>0</v>
      </c>
      <c r="M19" s="24">
        <f t="shared" si="4"/>
        <v>0</v>
      </c>
      <c r="N19" s="16">
        <f t="shared" ref="N19:N22" si="5">SUM(B19:M19)</f>
        <v>0</v>
      </c>
    </row>
    <row r="20" spans="1:14" ht="40.5" customHeight="1" x14ac:dyDescent="0.35">
      <c r="A20" s="19" t="s">
        <v>106</v>
      </c>
      <c r="B20" s="25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>
        <f t="shared" si="5"/>
        <v>0</v>
      </c>
    </row>
    <row r="21" spans="1:14" ht="40.5" customHeight="1" x14ac:dyDescent="0.35">
      <c r="A21" s="19" t="s">
        <v>107</v>
      </c>
      <c r="B21" s="25"/>
      <c r="C21" s="17"/>
      <c r="D21" s="17"/>
      <c r="E21" s="17"/>
      <c r="F21" s="17"/>
      <c r="G21" s="17"/>
      <c r="H21" s="17"/>
      <c r="I21" s="17"/>
      <c r="J21" s="17"/>
      <c r="K21" s="25"/>
      <c r="L21" s="17"/>
      <c r="M21" s="17"/>
      <c r="N21" s="17">
        <f t="shared" si="5"/>
        <v>0</v>
      </c>
    </row>
    <row r="22" spans="1:14" ht="40.5" customHeight="1" x14ac:dyDescent="0.35">
      <c r="A22" s="23" t="s">
        <v>108</v>
      </c>
      <c r="B22" s="25"/>
      <c r="C22" s="17"/>
      <c r="D22" s="17"/>
      <c r="E22" s="17"/>
      <c r="F22" s="17"/>
      <c r="G22" s="17"/>
      <c r="H22" s="17"/>
      <c r="I22" s="17"/>
      <c r="J22" s="55"/>
      <c r="K22" s="17"/>
      <c r="L22" s="17"/>
      <c r="M22" s="17"/>
      <c r="N22" s="16">
        <f t="shared" si="5"/>
        <v>0</v>
      </c>
    </row>
    <row r="23" spans="1:14" ht="39.75" customHeight="1" x14ac:dyDescent="0.35">
      <c r="A23" s="20" t="s">
        <v>109</v>
      </c>
      <c r="B23" s="24">
        <v>27555.74</v>
      </c>
      <c r="C23" s="16">
        <v>27555.74</v>
      </c>
      <c r="D23" s="16">
        <v>27555.74</v>
      </c>
      <c r="E23" s="16">
        <v>27555.74</v>
      </c>
      <c r="F23" s="16">
        <v>27555.74</v>
      </c>
      <c r="G23" s="16">
        <v>27555.74</v>
      </c>
      <c r="H23" s="16">
        <v>27555.74</v>
      </c>
      <c r="I23" s="16">
        <v>27555.74</v>
      </c>
      <c r="J23" s="16">
        <v>27555.74</v>
      </c>
      <c r="K23" s="16">
        <v>27555.74</v>
      </c>
      <c r="L23" s="16">
        <v>27555.74</v>
      </c>
      <c r="M23" s="16">
        <v>27555.74</v>
      </c>
      <c r="N23" s="16">
        <f t="shared" si="1"/>
        <v>330668.87999999995</v>
      </c>
    </row>
    <row r="24" spans="1:14" ht="22.5" customHeight="1" x14ac:dyDescent="0.35">
      <c r="A24" s="20" t="s">
        <v>27</v>
      </c>
      <c r="B24" s="24">
        <f>B4+B9+B14+B18+B23+B19</f>
        <v>102371.7</v>
      </c>
      <c r="C24" s="24">
        <f t="shared" ref="C24:N24" si="6">C4+C9+C14+C18+C23+C19</f>
        <v>79727.73</v>
      </c>
      <c r="D24" s="24">
        <f t="shared" si="6"/>
        <v>80905.820000000007</v>
      </c>
      <c r="E24" s="24">
        <f t="shared" si="6"/>
        <v>172644.68</v>
      </c>
      <c r="F24" s="24">
        <f t="shared" si="6"/>
        <v>81695.820000000007</v>
      </c>
      <c r="G24" s="24">
        <f t="shared" si="6"/>
        <v>84428.35</v>
      </c>
      <c r="H24" s="24">
        <f t="shared" si="6"/>
        <v>133367.87</v>
      </c>
      <c r="I24" s="24">
        <f>I4+I9+I14+I18+I23+I19</f>
        <v>85295.05</v>
      </c>
      <c r="J24" s="24">
        <f t="shared" si="6"/>
        <v>102088.52</v>
      </c>
      <c r="K24" s="24">
        <f t="shared" si="6"/>
        <v>179489.34999999998</v>
      </c>
      <c r="L24" s="24">
        <f t="shared" si="6"/>
        <v>90510.59</v>
      </c>
      <c r="M24" s="24">
        <f t="shared" si="6"/>
        <v>116587.23</v>
      </c>
      <c r="N24" s="24">
        <f t="shared" si="6"/>
        <v>1309112.71</v>
      </c>
    </row>
    <row r="25" spans="1:14" ht="15.75" x14ac:dyDescent="0.25">
      <c r="A25" s="70" t="s">
        <v>110</v>
      </c>
      <c r="B25" s="70"/>
      <c r="C25" s="70"/>
      <c r="D25" s="21"/>
      <c r="E25" s="21"/>
      <c r="F25" s="21"/>
      <c r="G25" s="21"/>
      <c r="H25" s="21"/>
      <c r="I25" s="21"/>
      <c r="J25" s="21"/>
      <c r="K25" s="21"/>
      <c r="L25" s="71" t="s">
        <v>31</v>
      </c>
      <c r="M25" s="71"/>
      <c r="N25" s="71"/>
    </row>
    <row r="26" spans="1:14" ht="15.75" x14ac:dyDescent="0.25">
      <c r="A26" s="22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</row>
    <row r="27" spans="1:14" ht="15.75" x14ac:dyDescent="0.25">
      <c r="A27" s="70" t="s">
        <v>29</v>
      </c>
      <c r="B27" s="70"/>
      <c r="C27" s="70"/>
      <c r="D27" s="21"/>
      <c r="E27" s="21"/>
      <c r="F27" s="21"/>
      <c r="G27" s="21"/>
      <c r="H27" s="21"/>
      <c r="I27" s="21"/>
      <c r="J27" s="21"/>
      <c r="K27" s="21"/>
      <c r="L27" s="71" t="s">
        <v>38</v>
      </c>
      <c r="M27" s="71"/>
      <c r="N27" s="71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7"/>
  <sheetViews>
    <sheetView workbookViewId="0">
      <selection activeCell="H33" sqref="H31:H33"/>
    </sheetView>
  </sheetViews>
  <sheetFormatPr defaultRowHeight="15" x14ac:dyDescent="0.25"/>
  <cols>
    <col min="1" max="1" width="4.140625" customWidth="1"/>
    <col min="2" max="2" width="6.42578125" customWidth="1"/>
    <col min="3" max="3" width="49.85546875" customWidth="1"/>
    <col min="4" max="4" width="11.140625" customWidth="1"/>
    <col min="5" max="5" width="14.7109375" customWidth="1"/>
  </cols>
  <sheetData>
    <row r="1" spans="1:5" x14ac:dyDescent="0.25">
      <c r="B1" t="s">
        <v>50</v>
      </c>
    </row>
    <row r="2" spans="1:5" x14ac:dyDescent="0.25">
      <c r="C2" t="s">
        <v>49</v>
      </c>
    </row>
    <row r="3" spans="1:5" x14ac:dyDescent="0.25">
      <c r="B3" t="s">
        <v>40</v>
      </c>
    </row>
    <row r="4" spans="1:5" x14ac:dyDescent="0.25">
      <c r="A4" s="28" t="s">
        <v>41</v>
      </c>
      <c r="B4" s="28" t="s">
        <v>41</v>
      </c>
      <c r="C4" s="28"/>
      <c r="D4" s="28" t="s">
        <v>42</v>
      </c>
      <c r="E4" s="28" t="s">
        <v>43</v>
      </c>
    </row>
    <row r="5" spans="1:5" x14ac:dyDescent="0.25">
      <c r="A5" s="29" t="s">
        <v>44</v>
      </c>
      <c r="B5" s="29" t="s">
        <v>45</v>
      </c>
      <c r="C5" s="29" t="s">
        <v>46</v>
      </c>
      <c r="D5" s="29" t="s">
        <v>47</v>
      </c>
      <c r="E5" s="29" t="s">
        <v>48</v>
      </c>
    </row>
    <row r="6" spans="1:5" x14ac:dyDescent="0.25">
      <c r="A6" s="11">
        <v>1</v>
      </c>
      <c r="B6" s="11">
        <v>19</v>
      </c>
      <c r="C6" s="11" t="s">
        <v>51</v>
      </c>
      <c r="D6" s="30" t="s">
        <v>52</v>
      </c>
      <c r="E6" s="11"/>
    </row>
    <row r="7" spans="1:5" x14ac:dyDescent="0.25">
      <c r="A7" s="11">
        <v>2</v>
      </c>
      <c r="B7" s="11">
        <v>80</v>
      </c>
      <c r="C7" s="11" t="s">
        <v>53</v>
      </c>
      <c r="D7" s="30" t="s">
        <v>54</v>
      </c>
      <c r="E7" s="11"/>
    </row>
    <row r="8" spans="1:5" x14ac:dyDescent="0.25">
      <c r="A8" s="11">
        <v>3</v>
      </c>
      <c r="B8" s="11" t="s">
        <v>64</v>
      </c>
      <c r="C8" s="11" t="s">
        <v>55</v>
      </c>
      <c r="D8" s="30" t="s">
        <v>56</v>
      </c>
      <c r="E8" s="11"/>
    </row>
    <row r="9" spans="1:5" x14ac:dyDescent="0.25">
      <c r="A9" s="11">
        <v>4</v>
      </c>
      <c r="B9" s="11">
        <v>11</v>
      </c>
      <c r="C9" s="11" t="s">
        <v>57</v>
      </c>
      <c r="D9" s="30" t="s">
        <v>58</v>
      </c>
      <c r="E9" s="11" t="s">
        <v>73</v>
      </c>
    </row>
    <row r="10" spans="1:5" x14ac:dyDescent="0.25">
      <c r="A10" s="11">
        <v>5</v>
      </c>
      <c r="B10" s="11">
        <v>33</v>
      </c>
      <c r="C10" s="11" t="s">
        <v>59</v>
      </c>
      <c r="D10" s="30" t="s">
        <v>60</v>
      </c>
      <c r="E10" s="11"/>
    </row>
    <row r="11" spans="1:5" x14ac:dyDescent="0.25">
      <c r="A11" s="11">
        <v>6</v>
      </c>
      <c r="B11" s="11">
        <v>34</v>
      </c>
      <c r="C11" s="11" t="s">
        <v>59</v>
      </c>
      <c r="D11" s="30" t="s">
        <v>61</v>
      </c>
      <c r="E11" s="11"/>
    </row>
    <row r="12" spans="1:5" x14ac:dyDescent="0.25">
      <c r="A12" s="11">
        <v>7</v>
      </c>
      <c r="B12" s="11">
        <v>40</v>
      </c>
      <c r="C12" s="11" t="s">
        <v>62</v>
      </c>
      <c r="D12" s="30" t="s">
        <v>63</v>
      </c>
      <c r="E12" s="11"/>
    </row>
    <row r="13" spans="1:5" x14ac:dyDescent="0.25">
      <c r="A13" s="11">
        <v>8</v>
      </c>
      <c r="B13" s="11" t="s">
        <v>64</v>
      </c>
      <c r="C13" s="11" t="s">
        <v>65</v>
      </c>
      <c r="D13" s="30" t="s">
        <v>66</v>
      </c>
      <c r="E13" s="11"/>
    </row>
    <row r="14" spans="1:5" x14ac:dyDescent="0.25">
      <c r="A14" s="11">
        <v>9</v>
      </c>
      <c r="B14" s="11" t="s">
        <v>64</v>
      </c>
      <c r="C14" s="11" t="s">
        <v>68</v>
      </c>
      <c r="D14" s="30" t="s">
        <v>66</v>
      </c>
      <c r="E14" s="11"/>
    </row>
    <row r="15" spans="1:5" x14ac:dyDescent="0.25">
      <c r="A15" s="11">
        <v>10</v>
      </c>
      <c r="B15" s="11"/>
      <c r="C15" s="11" t="s">
        <v>67</v>
      </c>
      <c r="D15" s="30"/>
      <c r="E15" s="11"/>
    </row>
    <row r="16" spans="1:5" x14ac:dyDescent="0.25">
      <c r="A16" s="11">
        <v>11</v>
      </c>
      <c r="B16" s="11">
        <v>7</v>
      </c>
      <c r="C16" s="11" t="s">
        <v>69</v>
      </c>
      <c r="D16" s="30" t="s">
        <v>70</v>
      </c>
      <c r="E16" s="11"/>
    </row>
    <row r="17" spans="1:5" x14ac:dyDescent="0.25">
      <c r="A17" s="11">
        <v>12</v>
      </c>
      <c r="B17" s="11">
        <v>34</v>
      </c>
      <c r="C17" s="11" t="s">
        <v>74</v>
      </c>
      <c r="D17" s="30" t="s">
        <v>75</v>
      </c>
      <c r="E17" s="11"/>
    </row>
    <row r="18" spans="1:5" x14ac:dyDescent="0.25">
      <c r="A18" s="11">
        <v>13</v>
      </c>
      <c r="B18" s="11">
        <v>109</v>
      </c>
      <c r="C18" s="11" t="s">
        <v>59</v>
      </c>
      <c r="D18" s="30" t="s">
        <v>76</v>
      </c>
      <c r="E18" s="11"/>
    </row>
    <row r="19" spans="1:5" x14ac:dyDescent="0.25">
      <c r="A19" s="11">
        <v>14</v>
      </c>
      <c r="B19" s="11">
        <v>104</v>
      </c>
      <c r="C19" s="11" t="s">
        <v>80</v>
      </c>
      <c r="D19" s="30" t="s">
        <v>77</v>
      </c>
      <c r="E19" s="11"/>
    </row>
    <row r="20" spans="1:5" x14ac:dyDescent="0.25">
      <c r="A20" s="11">
        <v>15</v>
      </c>
      <c r="B20" s="11">
        <v>38</v>
      </c>
      <c r="C20" s="11" t="s">
        <v>78</v>
      </c>
      <c r="D20" s="30" t="s">
        <v>79</v>
      </c>
      <c r="E20" s="11"/>
    </row>
    <row r="21" spans="1:5" x14ac:dyDescent="0.25">
      <c r="A21" s="11">
        <v>16</v>
      </c>
      <c r="B21" s="11">
        <v>109</v>
      </c>
      <c r="C21" s="11" t="s">
        <v>81</v>
      </c>
      <c r="D21" s="30" t="s">
        <v>82</v>
      </c>
      <c r="E21" s="11"/>
    </row>
    <row r="22" spans="1:5" x14ac:dyDescent="0.25">
      <c r="A22" s="11">
        <v>17</v>
      </c>
      <c r="B22" s="11">
        <v>78</v>
      </c>
      <c r="C22" s="11" t="s">
        <v>83</v>
      </c>
      <c r="D22" s="30" t="s">
        <v>84</v>
      </c>
      <c r="E22" s="11"/>
    </row>
    <row r="23" spans="1:5" x14ac:dyDescent="0.25">
      <c r="A23" s="11">
        <v>18</v>
      </c>
      <c r="B23" s="11">
        <v>31</v>
      </c>
      <c r="C23" s="11" t="s">
        <v>85</v>
      </c>
      <c r="D23" s="30" t="s">
        <v>86</v>
      </c>
      <c r="E23" s="11"/>
    </row>
    <row r="24" spans="1:5" x14ac:dyDescent="0.25">
      <c r="A24" s="11">
        <v>19</v>
      </c>
      <c r="B24" s="11">
        <v>8</v>
      </c>
      <c r="C24" s="11" t="s">
        <v>87</v>
      </c>
      <c r="D24" s="30" t="s">
        <v>88</v>
      </c>
      <c r="E24" s="11"/>
    </row>
    <row r="25" spans="1:5" x14ac:dyDescent="0.25">
      <c r="A25" s="11">
        <v>20</v>
      </c>
      <c r="B25" s="11">
        <v>31</v>
      </c>
      <c r="C25" s="11" t="s">
        <v>89</v>
      </c>
      <c r="D25" s="30" t="s">
        <v>90</v>
      </c>
      <c r="E25" s="11"/>
    </row>
    <row r="26" spans="1:5" x14ac:dyDescent="0.25">
      <c r="A26" s="11">
        <v>21</v>
      </c>
      <c r="B26" s="11">
        <v>106</v>
      </c>
      <c r="C26" s="11" t="s">
        <v>91</v>
      </c>
      <c r="D26" s="30" t="s">
        <v>92</v>
      </c>
      <c r="E26" s="11"/>
    </row>
    <row r="27" spans="1:5" x14ac:dyDescent="0.25">
      <c r="A27" s="11">
        <v>22</v>
      </c>
      <c r="B27" s="11">
        <v>110</v>
      </c>
      <c r="C27" s="11" t="s">
        <v>93</v>
      </c>
      <c r="D27" s="30" t="s">
        <v>94</v>
      </c>
      <c r="E27" s="11"/>
    </row>
    <row r="28" spans="1:5" x14ac:dyDescent="0.25">
      <c r="A28" s="11">
        <v>23</v>
      </c>
      <c r="B28" s="11">
        <v>82</v>
      </c>
      <c r="C28" s="11" t="s">
        <v>95</v>
      </c>
      <c r="D28" s="30" t="s">
        <v>94</v>
      </c>
      <c r="E28" s="11"/>
    </row>
    <row r="29" spans="1:5" x14ac:dyDescent="0.25">
      <c r="A29" s="11">
        <v>24</v>
      </c>
      <c r="B29" s="11" t="s">
        <v>96</v>
      </c>
      <c r="C29" s="11" t="s">
        <v>97</v>
      </c>
      <c r="D29" s="30" t="s">
        <v>94</v>
      </c>
      <c r="E29" s="11"/>
    </row>
    <row r="30" spans="1:5" x14ac:dyDescent="0.25">
      <c r="A30" s="11"/>
      <c r="B30" s="11"/>
      <c r="C30" s="11" t="s">
        <v>98</v>
      </c>
      <c r="D30" s="30"/>
      <c r="E30" s="11"/>
    </row>
    <row r="31" spans="1:5" x14ac:dyDescent="0.25">
      <c r="A31" s="11">
        <v>25</v>
      </c>
      <c r="B31" s="11" t="s">
        <v>64</v>
      </c>
      <c r="C31" s="11" t="s">
        <v>99</v>
      </c>
      <c r="D31" s="30" t="s">
        <v>100</v>
      </c>
      <c r="E31" s="11"/>
    </row>
    <row r="32" spans="1:5" x14ac:dyDescent="0.25">
      <c r="A32" s="11">
        <v>26</v>
      </c>
      <c r="B32" s="11">
        <v>31</v>
      </c>
      <c r="C32" s="11" t="s">
        <v>101</v>
      </c>
      <c r="D32" s="30" t="s">
        <v>100</v>
      </c>
      <c r="E32" s="11"/>
    </row>
    <row r="33" spans="1:5" x14ac:dyDescent="0.25">
      <c r="A33" s="11">
        <v>27</v>
      </c>
      <c r="B33" s="11">
        <v>34</v>
      </c>
      <c r="C33" s="11" t="s">
        <v>101</v>
      </c>
      <c r="D33" s="30" t="s">
        <v>102</v>
      </c>
      <c r="E33" s="11"/>
    </row>
    <row r="34" spans="1:5" x14ac:dyDescent="0.25">
      <c r="A34" s="11">
        <v>28</v>
      </c>
      <c r="B34" s="11">
        <v>31</v>
      </c>
      <c r="C34" s="11" t="s">
        <v>103</v>
      </c>
      <c r="D34" s="30" t="s">
        <v>104</v>
      </c>
      <c r="E34" s="11"/>
    </row>
    <row r="35" spans="1:5" x14ac:dyDescent="0.25">
      <c r="A35" s="11"/>
      <c r="B35" s="11"/>
      <c r="C35" s="11"/>
      <c r="D35" s="30"/>
      <c r="E35" s="11"/>
    </row>
    <row r="36" spans="1:5" x14ac:dyDescent="0.25">
      <c r="A36" s="11"/>
      <c r="B36" s="11"/>
      <c r="C36" s="11"/>
      <c r="D36" s="30"/>
      <c r="E36" s="11"/>
    </row>
    <row r="37" spans="1:5" x14ac:dyDescent="0.25">
      <c r="A37" s="11"/>
      <c r="B37" s="11"/>
      <c r="C37" s="11"/>
      <c r="D37" s="11"/>
      <c r="E37" s="1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Текущий ремонт</vt:lpstr>
      <vt:lpstr>Лиц. счет. Св. расчет</vt:lpstr>
      <vt:lpstr>Заявления жителей</vt:lpstr>
      <vt:lpstr>Допол.раб.</vt:lpstr>
      <vt:lpstr>Лист1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2016-01-28T03:50:05Z</cp:lastPrinted>
  <dcterms:created xsi:type="dcterms:W3CDTF">2011-07-25T05:21:17Z</dcterms:created>
  <dcterms:modified xsi:type="dcterms:W3CDTF">2024-01-22T07:46:59Z</dcterms:modified>
</cp:coreProperties>
</file>