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8" i="1"/>
  <c r="H29" l="1"/>
  <c r="F26" l="1"/>
  <c r="F29"/>
  <c r="H39" l="1"/>
  <c r="H24"/>
  <c r="F24"/>
  <c r="F38" s="1"/>
  <c r="F39" l="1"/>
  <c r="H43" l="1"/>
  <c r="D19" s="1"/>
  <c r="F43"/>
  <c r="F1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<sst xmlns="http://schemas.openxmlformats.org/spreadsheetml/2006/main" count="45" uniqueCount="44">
  <si>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</si>
  <si>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</si>
  <si>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</si>
  <si>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</si>
  <si>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</si>
  <si>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</si>
  <si>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</si>
  <si>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</si>
  <si>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</si>
  <si>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</si>
  <si>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</si>
  <si>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</si>
  <si>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</si>
  <si>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</si>
  <si>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</si>
  <si>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</si>
  <si>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</si>
  <si>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</si>
  <si>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</si>
  <si>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</si>
  <si>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</si>
  <si>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</si>
  <si>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</si>
  <si>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</si>
  <si>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</si>
  <si>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</si>
  <si>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</si>
  <si>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</si>
  <si>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</si>
  <si>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</si>
  <si>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</si>
  <si>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</si>
  <si>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</si>
  <si>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</si>
  <si>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</si>
  <si>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</si>
  <si>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</si>
  <si>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</si>
  <si>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</si>
  <si>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</si>
  <si>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Переходящие остатки денежных средств на 01.03.2019г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</si>
  <si>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</si>
  <si>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</si>
  <si>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50  за  март-декабрь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</si>
</sst>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A5" sqref="A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6526.8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40</v>
      </c>
      <c r="B11" s="44"/>
      <c r="C11" s="45"/>
      <c r="D11" s="33">
        <v>0</v>
      </c>
      <c r="E11" s="34"/>
      <c r="F11" s="74"/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1591813.79</v>
      </c>
      <c r="E12" s="34"/>
      <c r="F12" s="33"/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>
        <f>F12*98/100</f>
        <v>0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42</v>
      </c>
      <c r="B15" s="92"/>
      <c r="C15" s="93"/>
      <c r="D15" s="89">
        <v>1409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233652.34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1674986.29</v>
      </c>
      <c r="E19" s="40"/>
      <c r="F19" s="39">
        <v>0</v>
      </c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151888.84000000008</v>
      </c>
      <c r="E20" s="40"/>
      <c r="F20" s="33">
        <f>F11+F12+F15-F19</f>
        <v>0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D12/(E7+E8)/10</f>
        <v>24.388885671385673</v>
      </c>
      <c r="E21" s="31"/>
      <c r="F21" s="30"/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767868.68</v>
      </c>
      <c r="G24" s="32"/>
      <c r="H24" s="25">
        <f>H25+H26+H27+H28+H29+H30+H31+H32+H33</f>
        <v>901416.21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29370.6</v>
      </c>
      <c r="G25" s="47"/>
      <c r="H25" s="48">
        <v>18292.2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f>132494.04-5557.12</f>
        <v>126936.92000000001</v>
      </c>
      <c r="G26" s="31"/>
      <c r="H26" s="33">
        <v>138471.14000000001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32634</v>
      </c>
      <c r="G27" s="31"/>
      <c r="H27" s="33">
        <v>28351.39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32634</v>
      </c>
      <c r="G28" s="31"/>
      <c r="H28" s="39">
        <v>15138.61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215384.4+2610.72+4568.76</f>
        <v>222563.88</v>
      </c>
      <c r="G29" s="31"/>
      <c r="H29" s="33">
        <f>260.7+195804+6000+181895.67</f>
        <v>383960.37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317202.48</v>
      </c>
      <c r="G30" s="31"/>
      <c r="H30" s="33">
        <v>317202.5</v>
      </c>
      <c r="I30" s="34"/>
    </row>
    <row r="31" spans="1:9">
      <c r="A31" s="10" t="s">
        <v>26</v>
      </c>
      <c r="B31" s="8"/>
      <c r="C31" s="8"/>
      <c r="D31" s="8"/>
      <c r="E31" s="9"/>
      <c r="F31" s="41">
        <v>6526.8</v>
      </c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218647.8</v>
      </c>
      <c r="G34" s="32"/>
      <c r="H34" s="35">
        <v>218647.6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33939.360000000001</v>
      </c>
      <c r="G35" s="32"/>
      <c r="H35" s="25">
        <v>48547.24</v>
      </c>
      <c r="I35" s="32"/>
    </row>
    <row r="36" spans="1:9">
      <c r="A36" s="22" t="s">
        <v>29</v>
      </c>
      <c r="B36" s="23"/>
      <c r="C36" s="23"/>
      <c r="D36" s="23"/>
      <c r="E36" s="24"/>
      <c r="F36" s="25">
        <v>402703.56</v>
      </c>
      <c r="G36" s="32"/>
      <c r="H36" s="25">
        <v>405733.81</v>
      </c>
      <c r="I36" s="32"/>
    </row>
    <row r="37" spans="1:9">
      <c r="A37" s="19" t="s">
        <v>37</v>
      </c>
      <c r="B37" s="20"/>
      <c r="C37" s="20"/>
      <c r="D37" s="20"/>
      <c r="E37" s="21"/>
      <c r="F37" s="25">
        <v>50909.04</v>
      </c>
      <c r="G37" s="32"/>
      <c r="H37" s="25">
        <v>30694.71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1474068.44</v>
      </c>
      <c r="G38" s="26"/>
      <c r="H38" s="25">
        <f>H24+H34+H35+H36+H37</f>
        <v>1605039.57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117745.35</v>
      </c>
      <c r="G39" s="32"/>
      <c r="H39" s="25">
        <f>H40+H41+H42</f>
        <v>69946.720000000001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28719.74</v>
      </c>
      <c r="G40" s="32"/>
      <c r="H40" s="25"/>
      <c r="I40" s="32"/>
    </row>
    <row r="41" spans="1:9">
      <c r="A41" s="14" t="s">
        <v>34</v>
      </c>
      <c r="B41" s="15"/>
      <c r="C41" s="15"/>
      <c r="D41" s="15"/>
      <c r="E41" s="16"/>
      <c r="F41" s="25">
        <v>6917.77</v>
      </c>
      <c r="G41" s="32"/>
      <c r="H41" s="25"/>
      <c r="I41" s="32"/>
    </row>
    <row r="42" spans="1:9">
      <c r="A42" s="36" t="s">
        <v>35</v>
      </c>
      <c r="B42" s="37"/>
      <c r="C42" s="37"/>
      <c r="D42" s="37"/>
      <c r="E42" s="38"/>
      <c r="F42" s="25">
        <v>82107.839999999997</v>
      </c>
      <c r="G42" s="32"/>
      <c r="H42" s="25">
        <v>69946.720000000001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1591813.79</v>
      </c>
      <c r="G43" s="26"/>
      <c r="H43" s="25">
        <f>H38+H39</f>
        <v>1674986.29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41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2020-02-20T01:00:08Z</dcterms:modified>
</cp:coreProperties>
</file>