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Ушакова\"/>
    </mc:Choice>
  </mc:AlternateContent>
  <xr:revisionPtr revIDLastSave="0" documentId="13_ncr:1_{D28B90AF-5C1B-49D1-BEC0-6DC7A0BA56A0}" xr6:coauthVersionLast="47" xr6:coauthVersionMax="47" xr10:uidLastSave="{00000000-0000-0000-0000-000000000000}"/>
  <bookViews>
    <workbookView xWindow="-120" yWindow="-120" windowWidth="25440" windowHeight="15390" tabRatio="745" activeTab="4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екущий ремонт" sheetId="10" r:id="rId5"/>
    <sheet name="ТР эл.оборуд." sheetId="7" r:id="rId6"/>
    <sheet name="ТР инж.об." sheetId="4" r:id="rId7"/>
    <sheet name="Лиц. счет. Св. расчет" sheetId="5" r:id="rId8"/>
    <sheet name="заявл" sheetId="8" r:id="rId9"/>
    <sheet name="Доп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D14" i="6"/>
  <c r="D12" i="6"/>
  <c r="D10" i="6"/>
  <c r="D28" i="1"/>
  <c r="D10" i="9"/>
  <c r="C30" i="1"/>
  <c r="D8" i="6"/>
  <c r="C23" i="1"/>
  <c r="C26" i="1" s="1"/>
  <c r="C21" i="1"/>
  <c r="D8" i="3"/>
  <c r="C8" i="3"/>
  <c r="D8" i="9"/>
  <c r="C8" i="9"/>
  <c r="C17" i="1"/>
  <c r="D10" i="2"/>
  <c r="C11" i="1"/>
  <c r="D6" i="6"/>
  <c r="D6" i="1" l="1"/>
  <c r="D11" i="1" s="1"/>
  <c r="D13" i="1" s="1"/>
  <c r="D17" i="1" s="1"/>
  <c r="D21" i="1" s="1"/>
  <c r="D26" i="1" s="1"/>
  <c r="D30" i="1" s="1"/>
  <c r="D6" i="2" l="1"/>
  <c r="D8" i="2" s="1"/>
  <c r="M4" i="5" l="1"/>
  <c r="L4" i="5"/>
  <c r="J4" i="5"/>
  <c r="I4" i="5"/>
  <c r="H4" i="5"/>
  <c r="G4" i="5"/>
  <c r="F4" i="5"/>
  <c r="E4" i="5"/>
  <c r="D4" i="5"/>
  <c r="C4" i="5"/>
  <c r="B4" i="5"/>
  <c r="N17" i="5"/>
  <c r="N21" i="5"/>
  <c r="N20" i="5"/>
  <c r="N19" i="5"/>
  <c r="M18" i="5"/>
  <c r="L18" i="5"/>
  <c r="J18" i="5"/>
  <c r="I18" i="5"/>
  <c r="H18" i="5"/>
  <c r="G18" i="5"/>
  <c r="F18" i="5"/>
  <c r="E18" i="5"/>
  <c r="D18" i="5"/>
  <c r="C18" i="5"/>
  <c r="B18" i="5"/>
  <c r="N7" i="5"/>
  <c r="N16" i="5"/>
  <c r="N11" i="5"/>
  <c r="M13" i="5"/>
  <c r="L13" i="5"/>
  <c r="J13" i="5"/>
  <c r="I13" i="5"/>
  <c r="H13" i="5"/>
  <c r="G13" i="5"/>
  <c r="F13" i="5"/>
  <c r="E13" i="5"/>
  <c r="D13" i="5"/>
  <c r="C13" i="5"/>
  <c r="M8" i="5"/>
  <c r="L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<sst xmlns="http://schemas.openxmlformats.org/spreadsheetml/2006/main" count="158" uniqueCount="91">
  <si>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</si>
  <si>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</si>
  <si>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</si>
  <si>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</si>
  <si>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</si>
  <si>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</si>
  <si>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</si>
  <si>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</si>
  <si>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</si>
  <si>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</si>
  <si>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</si>
  <si>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</si>
  <si>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</si>
  <si>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</si>
  <si>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</si>
  <si>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</si>
  <si>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</si>
  <si>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</si>
  <si>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</si>
  <si>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</si>
  <si>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</si>
  <si>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</si>
  <si>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</si>
  <si>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</si>
  <si>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</si>
  <si>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</si>
  <si>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</si>
  <si>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</si>
  <si>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</si>
  <si>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</si>
  <si>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</si>
  <si>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</si>
  <si>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</si>
  <si>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</si>
  <si>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</si>
  <si>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</si>
  <si>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</si>
  <si>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</si>
  <si>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</si>
  <si>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</si>
  <si>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</si>
  <si>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</si>
  <si>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</si>
  <si>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</si>
  <si>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</si>
  <si>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</si>
  <si>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</si>
  <si>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</si>
  <si>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</si>
  <si>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</si>
  <si>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</si>
  <si>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</si>
  <si>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</si>
  <si>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</si>
  <si>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</si>
  <si>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</si>
  <si>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</si>
  <si>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</si>
  <si>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</si>
  <si>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2023г</t>
  </si>
  <si>
    <t>Лицевой счёт  2023г</t>
  </si>
  <si>
    <t>Замена стояка отопления Квартира №5</t>
  </si>
  <si>
    <t>Лицевой счёт 2023г</t>
  </si>
  <si>
    <t>Работы ППР</t>
  </si>
  <si>
    <t>Устранение течи на стояке отопления Квартира №5</t>
  </si>
  <si>
    <t>Прочистка  канализации Квартира №12</t>
  </si>
  <si>
    <t>Прочистка стояка канализации в подъезд</t>
  </si>
  <si>
    <t>Итого за март</t>
  </si>
  <si>
    <t>Уборка сосулек с крыши</t>
  </si>
  <si>
    <t>Замена стояков отопления Квартира №1,5</t>
  </si>
  <si>
    <t>Отключение отопления</t>
  </si>
  <si>
    <t>Ремонт подъездной двери Подъезд №2</t>
  </si>
  <si>
    <t>Замена участка трубы на стояке ГВС Квартира №16</t>
  </si>
  <si>
    <t>Итого за июнь</t>
  </si>
  <si>
    <t>Выдана председателю совета дома краска для ремонта подъездов</t>
  </si>
  <si>
    <t>Скос травы на придомовой территории</t>
  </si>
  <si>
    <t>Демонтаж, монтаж крыльца, замена полов и ступеней</t>
  </si>
  <si>
    <t xml:space="preserve">Замена крыльца и полов </t>
  </si>
  <si>
    <t>Промывка и опрессовка системы отопления</t>
  </si>
  <si>
    <t>Устранение течи на стояке отопления Квартира №15</t>
  </si>
  <si>
    <t>Итого за июль</t>
  </si>
  <si>
    <t>Прочистка канализации Квартира №10</t>
  </si>
  <si>
    <t>Устранение течи на стояке отопления Квартира №16</t>
  </si>
  <si>
    <t>Замена стояка отопления Квартира №16</t>
  </si>
  <si>
    <t>Итого за август</t>
  </si>
  <si>
    <t>Прочистка канализации Квартира №3</t>
  </si>
  <si>
    <t>Спиоивание дерева под окном, вырубка кустарника на придомовой территории</t>
  </si>
  <si>
    <t>Запуск отопления</t>
  </si>
  <si>
    <t>Замена прожекторов Подъезд №1,2</t>
  </si>
  <si>
    <t xml:space="preserve">Ремонт подъездного освещения замена лампочки в тамбуре </t>
  </si>
  <si>
    <t>Подключение эл.розетки в тамбуре и гирлянды на улице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</si>
</sst>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2" xfId="0" applyFont="1" applyBorder="1"/>
    <xf numFmtId="0" fontId="8" fillId="0" borderId="8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opLeftCell="A7" workbookViewId="0">
      <selection activeCell="B28" sqref="B2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60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ht="30" x14ac:dyDescent="0.25">
      <c r="A4" s="11"/>
      <c r="B4" s="28" t="s">
        <v>0</v>
      </c>
      <c r="C4" s="28" t="s">
        <v>1</v>
      </c>
      <c r="D4" s="28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</row>
    <row r="6" spans="1:8" x14ac:dyDescent="0.25">
      <c r="A6" s="34">
        <v>1</v>
      </c>
      <c r="B6" s="34" t="s">
        <v>61</v>
      </c>
      <c r="C6" s="34">
        <v>2462</v>
      </c>
      <c r="D6" s="35">
        <f>C6</f>
        <v>2462</v>
      </c>
      <c r="E6" s="1"/>
      <c r="F6" s="1"/>
    </row>
    <row r="7" spans="1:8" x14ac:dyDescent="0.25">
      <c r="A7" s="34"/>
      <c r="B7" s="35" t="s">
        <v>3</v>
      </c>
      <c r="C7" s="35"/>
      <c r="D7" s="35"/>
      <c r="E7" s="1"/>
      <c r="F7" s="1"/>
    </row>
    <row r="8" spans="1:8" s="5" customFormat="1" ht="15" customHeight="1" x14ac:dyDescent="0.25">
      <c r="A8" s="34">
        <v>1</v>
      </c>
      <c r="B8" s="34" t="s">
        <v>64</v>
      </c>
      <c r="C8" s="34">
        <v>1257</v>
      </c>
      <c r="D8" s="35"/>
      <c r="E8" s="4"/>
      <c r="F8" s="4"/>
    </row>
    <row r="9" spans="1:8" x14ac:dyDescent="0.25">
      <c r="A9" s="34">
        <v>2</v>
      </c>
      <c r="B9" s="34" t="s">
        <v>66</v>
      </c>
      <c r="C9" s="34">
        <v>5925</v>
      </c>
      <c r="D9" s="35"/>
      <c r="E9" s="1"/>
      <c r="F9" s="1"/>
    </row>
    <row r="10" spans="1:8" x14ac:dyDescent="0.25">
      <c r="A10" s="34">
        <v>3</v>
      </c>
      <c r="B10" s="34" t="s">
        <v>65</v>
      </c>
      <c r="C10" s="34">
        <v>1580</v>
      </c>
      <c r="D10" s="35"/>
      <c r="E10" s="1"/>
      <c r="F10" s="1"/>
    </row>
    <row r="11" spans="1:8" x14ac:dyDescent="0.25">
      <c r="A11" s="34"/>
      <c r="B11" s="35" t="s">
        <v>67</v>
      </c>
      <c r="C11" s="35">
        <f>SUM(C8:C10)</f>
        <v>8762</v>
      </c>
      <c r="D11" s="35">
        <f>C11+D6</f>
        <v>11224</v>
      </c>
      <c r="E11" s="1"/>
      <c r="F11" s="1"/>
    </row>
    <row r="12" spans="1:8" x14ac:dyDescent="0.25">
      <c r="A12" s="34"/>
      <c r="B12" s="35" t="s">
        <v>8</v>
      </c>
      <c r="C12" s="34"/>
      <c r="D12" s="35"/>
      <c r="E12" s="1"/>
      <c r="F12" s="1"/>
    </row>
    <row r="13" spans="1:8" x14ac:dyDescent="0.25">
      <c r="A13" s="34">
        <v>1</v>
      </c>
      <c r="B13" s="36" t="s">
        <v>70</v>
      </c>
      <c r="C13" s="34">
        <v>1580</v>
      </c>
      <c r="D13" s="35">
        <f>C13+D11</f>
        <v>12804</v>
      </c>
      <c r="E13" s="1"/>
      <c r="F13" s="1"/>
    </row>
    <row r="14" spans="1:8" x14ac:dyDescent="0.25">
      <c r="A14" s="34"/>
      <c r="B14" s="35" t="s">
        <v>9</v>
      </c>
      <c r="C14" s="34"/>
      <c r="D14" s="35"/>
      <c r="E14" s="1"/>
      <c r="F14" s="1"/>
    </row>
    <row r="15" spans="1:8" s="5" customFormat="1" x14ac:dyDescent="0.25">
      <c r="A15" s="34">
        <v>1</v>
      </c>
      <c r="B15" s="34" t="s">
        <v>70</v>
      </c>
      <c r="C15" s="34">
        <v>395</v>
      </c>
      <c r="D15" s="35"/>
      <c r="E15" s="4"/>
      <c r="F15" s="4"/>
    </row>
    <row r="16" spans="1:8" s="5" customFormat="1" ht="30" x14ac:dyDescent="0.25">
      <c r="A16" s="34">
        <v>2</v>
      </c>
      <c r="B16" s="34" t="s">
        <v>72</v>
      </c>
      <c r="C16" s="34">
        <v>892.1</v>
      </c>
      <c r="D16" s="35"/>
      <c r="E16" s="4"/>
      <c r="F16" s="4"/>
    </row>
    <row r="17" spans="1:6" s="5" customFormat="1" ht="15" customHeight="1" x14ac:dyDescent="0.25">
      <c r="A17" s="34"/>
      <c r="B17" s="35" t="s">
        <v>73</v>
      </c>
      <c r="C17" s="35">
        <f>SUM(C15:C16)</f>
        <v>1287.0999999999999</v>
      </c>
      <c r="D17" s="35">
        <f>C17+D13</f>
        <v>14091.1</v>
      </c>
      <c r="E17" s="4"/>
      <c r="F17" s="4"/>
    </row>
    <row r="18" spans="1:6" s="5" customFormat="1" x14ac:dyDescent="0.25">
      <c r="A18" s="34"/>
      <c r="B18" s="35" t="s">
        <v>10</v>
      </c>
      <c r="C18" s="34"/>
      <c r="D18" s="35"/>
      <c r="E18" s="4"/>
      <c r="F18" s="4"/>
    </row>
    <row r="19" spans="1:6" s="5" customFormat="1" x14ac:dyDescent="0.25">
      <c r="A19" s="34">
        <v>1</v>
      </c>
      <c r="B19" s="34" t="s">
        <v>78</v>
      </c>
      <c r="C19" s="34">
        <v>3851.25</v>
      </c>
      <c r="D19" s="35"/>
      <c r="E19" s="4"/>
      <c r="F19" s="4"/>
    </row>
    <row r="20" spans="1:6" s="5" customFormat="1" ht="30" x14ac:dyDescent="0.25">
      <c r="A20" s="34">
        <v>2</v>
      </c>
      <c r="B20" s="34" t="s">
        <v>79</v>
      </c>
      <c r="C20" s="34">
        <v>790</v>
      </c>
      <c r="D20" s="35"/>
      <c r="E20" s="4"/>
      <c r="F20" s="4"/>
    </row>
    <row r="21" spans="1:6" s="5" customFormat="1" x14ac:dyDescent="0.25">
      <c r="A21" s="34"/>
      <c r="B21" s="35" t="s">
        <v>80</v>
      </c>
      <c r="C21" s="35">
        <f>SUM(C19:C20)</f>
        <v>4641.25</v>
      </c>
      <c r="D21" s="35">
        <f>C21+D17</f>
        <v>18732.349999999999</v>
      </c>
      <c r="E21" s="4"/>
      <c r="F21" s="4"/>
    </row>
    <row r="22" spans="1:6" s="5" customFormat="1" x14ac:dyDescent="0.25">
      <c r="A22" s="34"/>
      <c r="B22" s="35" t="s">
        <v>11</v>
      </c>
      <c r="C22" s="34"/>
      <c r="D22" s="35"/>
      <c r="E22" s="4"/>
      <c r="F22" s="4"/>
    </row>
    <row r="23" spans="1:6" s="5" customFormat="1" x14ac:dyDescent="0.25">
      <c r="A23" s="34">
        <v>1</v>
      </c>
      <c r="B23" s="34" t="s">
        <v>81</v>
      </c>
      <c r="C23" s="34">
        <f>2370+4740</f>
        <v>7110</v>
      </c>
      <c r="D23" s="35"/>
      <c r="E23" s="4"/>
      <c r="F23" s="4"/>
    </row>
    <row r="24" spans="1:6" ht="30" x14ac:dyDescent="0.25">
      <c r="A24" s="34">
        <v>2</v>
      </c>
      <c r="B24" s="36" t="s">
        <v>82</v>
      </c>
      <c r="C24" s="34">
        <v>1160</v>
      </c>
      <c r="D24" s="34"/>
      <c r="E24" s="1"/>
      <c r="F24" s="1"/>
    </row>
    <row r="25" spans="1:6" x14ac:dyDescent="0.25">
      <c r="A25" s="34">
        <v>3</v>
      </c>
      <c r="B25" s="34" t="s">
        <v>83</v>
      </c>
      <c r="C25" s="34">
        <v>1759</v>
      </c>
      <c r="D25" s="34"/>
      <c r="E25" s="1"/>
      <c r="F25" s="1"/>
    </row>
    <row r="26" spans="1:6" x14ac:dyDescent="0.25">
      <c r="A26" s="34"/>
      <c r="B26" s="35" t="s">
        <v>84</v>
      </c>
      <c r="C26" s="35">
        <f>SUM(C23:C25)</f>
        <v>10029</v>
      </c>
      <c r="D26" s="35">
        <f>C26+D21</f>
        <v>28761.35</v>
      </c>
      <c r="E26" s="1"/>
      <c r="F26" s="1"/>
    </row>
    <row r="27" spans="1:6" x14ac:dyDescent="0.25">
      <c r="A27" s="34"/>
      <c r="B27" s="35" t="s">
        <v>12</v>
      </c>
      <c r="C27" s="35"/>
      <c r="D27" s="35"/>
      <c r="E27" s="1"/>
      <c r="F27" s="1"/>
    </row>
    <row r="28" spans="1:6" x14ac:dyDescent="0.25">
      <c r="A28" s="34">
        <v>1</v>
      </c>
      <c r="B28" s="34" t="s">
        <v>87</v>
      </c>
      <c r="C28" s="35">
        <v>790</v>
      </c>
      <c r="D28" s="35">
        <f>C28+D26</f>
        <v>29551.35</v>
      </c>
      <c r="E28" s="1"/>
      <c r="F28" s="1"/>
    </row>
    <row r="29" spans="1:6" x14ac:dyDescent="0.25">
      <c r="A29" s="34"/>
      <c r="B29" s="35" t="s">
        <v>13</v>
      </c>
      <c r="C29" s="35"/>
      <c r="D29" s="35"/>
      <c r="E29" s="1"/>
      <c r="F29" s="1"/>
    </row>
    <row r="30" spans="1:6" x14ac:dyDescent="0.25">
      <c r="A30" s="34">
        <v>1</v>
      </c>
      <c r="B30" s="34" t="s">
        <v>85</v>
      </c>
      <c r="C30" s="34">
        <f>1580+2370</f>
        <v>3950</v>
      </c>
      <c r="D30" s="35">
        <f>C30+D26</f>
        <v>32711.35</v>
      </c>
      <c r="E30" s="1"/>
      <c r="F30" s="1"/>
    </row>
    <row r="31" spans="1:6" x14ac:dyDescent="0.25">
      <c r="A31" s="34"/>
      <c r="B31" s="37"/>
      <c r="C31" s="34"/>
      <c r="D31" s="38"/>
      <c r="E31" s="1"/>
      <c r="F31" s="1"/>
    </row>
    <row r="32" spans="1:6" x14ac:dyDescent="0.25">
      <c r="A32" s="34"/>
      <c r="B32" s="37"/>
      <c r="C32" s="34"/>
      <c r="D32" s="38"/>
      <c r="E32" s="1"/>
      <c r="F32" s="1"/>
    </row>
    <row r="33" spans="1:6" x14ac:dyDescent="0.25">
      <c r="A33" s="34"/>
      <c r="B33" s="37"/>
      <c r="C33" s="34"/>
      <c r="D33" s="38"/>
      <c r="E33" s="1"/>
      <c r="F33" s="1"/>
    </row>
    <row r="34" spans="1:6" x14ac:dyDescent="0.25">
      <c r="A34" s="34"/>
      <c r="B34" s="37"/>
      <c r="C34" s="34"/>
      <c r="D34" s="38"/>
      <c r="E34" s="1"/>
      <c r="F34" s="1"/>
    </row>
    <row r="35" spans="1:6" x14ac:dyDescent="0.25">
      <c r="A35" s="34"/>
      <c r="B35" s="37"/>
      <c r="C35" s="34"/>
      <c r="D35" s="38"/>
      <c r="E35" s="1"/>
      <c r="F35" s="1"/>
    </row>
    <row r="36" spans="1:6" x14ac:dyDescent="0.25">
      <c r="A36" s="34"/>
      <c r="B36" s="37"/>
      <c r="C36" s="34"/>
      <c r="D36" s="38"/>
      <c r="E36" s="1"/>
      <c r="F36" s="1"/>
    </row>
    <row r="37" spans="1:6" x14ac:dyDescent="0.25">
      <c r="A37" s="34"/>
      <c r="B37" s="37"/>
      <c r="C37" s="34"/>
      <c r="D37" s="38"/>
      <c r="E37" s="1"/>
      <c r="F37" s="1"/>
    </row>
    <row r="38" spans="1:6" x14ac:dyDescent="0.25">
      <c r="A38" s="34"/>
      <c r="B38" s="37"/>
      <c r="C38" s="34"/>
      <c r="D38" s="38"/>
      <c r="E38" s="1"/>
      <c r="F38" s="1"/>
    </row>
    <row r="39" spans="1:6" x14ac:dyDescent="0.25">
      <c r="A39" s="34"/>
      <c r="B39" s="37"/>
      <c r="C39" s="34"/>
      <c r="D39" s="38"/>
      <c r="E39" s="1"/>
      <c r="F39" s="1"/>
    </row>
    <row r="40" spans="1:6" x14ac:dyDescent="0.25">
      <c r="A40" s="34"/>
      <c r="B40" s="37"/>
      <c r="C40" s="34"/>
      <c r="D40" s="38"/>
      <c r="E40" s="1"/>
      <c r="F40" s="1"/>
    </row>
    <row r="41" spans="1:6" x14ac:dyDescent="0.25">
      <c r="A41" s="39"/>
      <c r="B41" s="39"/>
      <c r="C41" s="39"/>
      <c r="D41" s="39"/>
    </row>
    <row r="42" spans="1:6" x14ac:dyDescent="0.25">
      <c r="A42" s="39"/>
      <c r="B42" s="39"/>
      <c r="C42" s="39"/>
      <c r="D42" s="39"/>
    </row>
    <row r="43" spans="1:6" x14ac:dyDescent="0.25">
      <c r="A43" s="39"/>
      <c r="B43" s="39"/>
      <c r="C43" s="39"/>
      <c r="D43" s="39"/>
    </row>
    <row r="44" spans="1:6" x14ac:dyDescent="0.25">
      <c r="A44" s="39"/>
      <c r="B44" s="39"/>
      <c r="C44" s="39"/>
      <c r="D44" s="39"/>
    </row>
    <row r="45" spans="1:6" x14ac:dyDescent="0.25">
      <c r="A45" s="39"/>
      <c r="B45" s="39"/>
      <c r="C45" s="39"/>
      <c r="D45" s="39"/>
    </row>
    <row r="46" spans="1:6" x14ac:dyDescent="0.25">
      <c r="A46" s="39"/>
      <c r="B46" s="39"/>
      <c r="C46" s="39"/>
      <c r="D46" s="39"/>
    </row>
    <row r="47" spans="1:6" x14ac:dyDescent="0.25">
      <c r="A47" s="39"/>
      <c r="B47" s="39"/>
      <c r="C47" s="39"/>
      <c r="D47" s="39"/>
    </row>
    <row r="48" spans="1:6" x14ac:dyDescent="0.25">
      <c r="A48" s="39"/>
      <c r="B48" s="39"/>
      <c r="C48" s="39"/>
      <c r="D48" s="39"/>
    </row>
    <row r="49" spans="1:4" x14ac:dyDescent="0.25">
      <c r="A49" s="39"/>
      <c r="B49" s="39"/>
      <c r="C49" s="39"/>
      <c r="D49" s="39"/>
    </row>
    <row r="50" spans="1:4" x14ac:dyDescent="0.25">
      <c r="A50" s="39"/>
      <c r="B50" s="39"/>
      <c r="C50" s="39"/>
      <c r="D50" s="39"/>
    </row>
    <row r="51" spans="1:4" x14ac:dyDescent="0.25">
      <c r="A51" s="39"/>
      <c r="B51" s="39"/>
      <c r="C51" s="39"/>
      <c r="D51" s="39"/>
    </row>
    <row r="52" spans="1:4" x14ac:dyDescent="0.25">
      <c r="A52" s="39"/>
      <c r="B52" s="39"/>
      <c r="C52" s="39"/>
      <c r="D52" s="39"/>
    </row>
    <row r="53" spans="1:4" x14ac:dyDescent="0.25">
      <c r="A53" s="39"/>
      <c r="B53" s="39"/>
      <c r="C53" s="39"/>
      <c r="D53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topLeftCell="A10" workbookViewId="0">
      <selection activeCell="D11" sqref="D11"/>
    </sheetView>
  </sheetViews>
  <sheetFormatPr defaultRowHeight="15" x14ac:dyDescent="0.2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 x14ac:dyDescent="0.25">
      <c r="A1" s="1"/>
      <c r="B1" s="59" t="s">
        <v>60</v>
      </c>
      <c r="C1" s="59"/>
      <c r="D1" s="59"/>
    </row>
    <row r="2" spans="1:4" ht="15.75" x14ac:dyDescent="0.25">
      <c r="A2" s="1"/>
      <c r="B2" s="60" t="s">
        <v>30</v>
      </c>
      <c r="C2" s="60"/>
      <c r="D2" s="60"/>
    </row>
    <row r="3" spans="1:4" ht="15.75" x14ac:dyDescent="0.25">
      <c r="A3" s="1"/>
      <c r="B3" s="59" t="s">
        <v>48</v>
      </c>
      <c r="C3" s="59"/>
      <c r="D3" s="59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5"/>
      <c r="B5" s="35" t="s">
        <v>9</v>
      </c>
      <c r="C5" s="35"/>
      <c r="D5" s="35"/>
    </row>
    <row r="6" spans="1:4" ht="30" x14ac:dyDescent="0.25">
      <c r="A6" s="34">
        <v>1</v>
      </c>
      <c r="B6" s="34" t="s">
        <v>74</v>
      </c>
      <c r="C6" s="44">
        <v>2787.5</v>
      </c>
      <c r="D6" s="35"/>
    </row>
    <row r="7" spans="1:4" x14ac:dyDescent="0.25">
      <c r="A7" s="41">
        <v>2</v>
      </c>
      <c r="B7" s="40" t="s">
        <v>75</v>
      </c>
      <c r="C7" s="45">
        <v>1759.45</v>
      </c>
      <c r="D7" s="41"/>
    </row>
    <row r="8" spans="1:4" x14ac:dyDescent="0.25">
      <c r="A8" s="40"/>
      <c r="B8" s="35" t="s">
        <v>73</v>
      </c>
      <c r="C8" s="55">
        <f>SUM(C6:C7)</f>
        <v>4546.95</v>
      </c>
      <c r="D8" s="52">
        <f>C8</f>
        <v>4546.95</v>
      </c>
    </row>
    <row r="9" spans="1:4" x14ac:dyDescent="0.25">
      <c r="A9" s="46"/>
      <c r="B9" s="53" t="s">
        <v>13</v>
      </c>
      <c r="C9" s="40"/>
      <c r="D9" s="41"/>
    </row>
    <row r="10" spans="1:4" ht="30" x14ac:dyDescent="0.25">
      <c r="A10" s="47">
        <v>1</v>
      </c>
      <c r="B10" s="56" t="s">
        <v>86</v>
      </c>
      <c r="C10" s="54">
        <v>3950</v>
      </c>
      <c r="D10" s="51">
        <f>C10+D8</f>
        <v>8496.9500000000007</v>
      </c>
    </row>
    <row r="11" spans="1:4" x14ac:dyDescent="0.25">
      <c r="A11" s="40"/>
      <c r="B11" s="35"/>
      <c r="C11" s="40"/>
      <c r="D11" s="40"/>
    </row>
    <row r="12" spans="1:4" x14ac:dyDescent="0.25">
      <c r="A12" s="40"/>
      <c r="B12" s="40"/>
      <c r="C12" s="40"/>
      <c r="D12" s="41"/>
    </row>
    <row r="13" spans="1:4" x14ac:dyDescent="0.25">
      <c r="A13" s="40"/>
      <c r="B13" s="41"/>
      <c r="C13" s="41"/>
      <c r="D13" s="41"/>
    </row>
    <row r="14" spans="1:4" x14ac:dyDescent="0.25">
      <c r="A14" s="40"/>
      <c r="B14" s="40"/>
      <c r="C14" s="41"/>
      <c r="D14" s="41"/>
    </row>
    <row r="15" spans="1:4" x14ac:dyDescent="0.25">
      <c r="A15" s="40"/>
      <c r="B15" s="40"/>
      <c r="C15" s="40"/>
      <c r="D15" s="41"/>
    </row>
    <row r="16" spans="1:4" x14ac:dyDescent="0.25">
      <c r="A16" s="40"/>
      <c r="B16" s="36"/>
      <c r="C16" s="40"/>
      <c r="D16" s="40"/>
    </row>
    <row r="17" spans="1:4" x14ac:dyDescent="0.25">
      <c r="A17" s="40"/>
      <c r="B17" s="40"/>
      <c r="C17" s="40"/>
      <c r="D17" s="41"/>
    </row>
    <row r="18" spans="1:4" x14ac:dyDescent="0.25">
      <c r="A18" s="40"/>
      <c r="B18" s="40"/>
      <c r="C18" s="41"/>
      <c r="D18" s="41"/>
    </row>
    <row r="19" spans="1:4" x14ac:dyDescent="0.25">
      <c r="A19" s="40"/>
      <c r="B19" s="40"/>
      <c r="C19" s="41"/>
      <c r="D19" s="41"/>
    </row>
    <row r="20" spans="1:4" x14ac:dyDescent="0.25">
      <c r="A20" s="40"/>
      <c r="B20" s="35"/>
      <c r="C20" s="40"/>
      <c r="D20" s="40"/>
    </row>
    <row r="21" spans="1:4" x14ac:dyDescent="0.25">
      <c r="A21" s="40"/>
      <c r="B21" s="34"/>
      <c r="C21" s="40"/>
      <c r="D21" s="41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4"/>
      <c r="C24" s="40"/>
      <c r="D24" s="40"/>
    </row>
    <row r="25" spans="1:4" x14ac:dyDescent="0.25">
      <c r="A25" s="40"/>
      <c r="B25" s="34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9" t="s">
        <v>60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58</v>
      </c>
      <c r="C6" s="34">
        <v>1777.5</v>
      </c>
      <c r="D6" s="35">
        <f>C6</f>
        <v>1777.5</v>
      </c>
    </row>
    <row r="7" spans="1:8" s="4" customFormat="1" x14ac:dyDescent="0.25">
      <c r="A7" s="34"/>
      <c r="B7" s="35" t="s">
        <v>3</v>
      </c>
      <c r="C7" s="35"/>
      <c r="D7" s="35"/>
    </row>
    <row r="8" spans="1:8" s="4" customFormat="1" x14ac:dyDescent="0.25">
      <c r="A8" s="34">
        <v>1</v>
      </c>
      <c r="B8" s="34" t="s">
        <v>68</v>
      </c>
      <c r="C8" s="34">
        <v>790</v>
      </c>
      <c r="D8" s="35">
        <f>C8+D6</f>
        <v>2567.5</v>
      </c>
    </row>
    <row r="9" spans="1:8" s="4" customFormat="1" ht="15" customHeight="1" x14ac:dyDescent="0.25">
      <c r="A9" s="34"/>
      <c r="B9" s="35" t="s">
        <v>8</v>
      </c>
      <c r="C9" s="34"/>
      <c r="D9" s="35"/>
    </row>
    <row r="10" spans="1:8" s="4" customFormat="1" ht="15" customHeight="1" x14ac:dyDescent="0.25">
      <c r="A10" s="34">
        <v>1</v>
      </c>
      <c r="B10" s="34" t="s">
        <v>71</v>
      </c>
      <c r="C10" s="35">
        <v>1807.3</v>
      </c>
      <c r="D10" s="35">
        <f>C10+D8</f>
        <v>4374.8</v>
      </c>
    </row>
    <row r="11" spans="1:8" s="1" customFormat="1" ht="15" customHeight="1" x14ac:dyDescent="0.25">
      <c r="A11" s="34"/>
      <c r="B11" s="35"/>
      <c r="C11" s="34"/>
      <c r="D11" s="34"/>
    </row>
    <row r="12" spans="1:8" s="1" customFormat="1" ht="17.100000000000001" customHeight="1" x14ac:dyDescent="0.25">
      <c r="A12" s="34"/>
      <c r="B12" s="34"/>
      <c r="C12" s="34"/>
      <c r="D12" s="35"/>
    </row>
    <row r="13" spans="1:8" s="1" customFormat="1" ht="15" customHeight="1" x14ac:dyDescent="0.25">
      <c r="A13" s="34"/>
      <c r="B13" s="34"/>
      <c r="C13" s="34"/>
      <c r="D13" s="34"/>
    </row>
    <row r="14" spans="1:8" s="4" customFormat="1" x14ac:dyDescent="0.25">
      <c r="A14" s="34"/>
      <c r="B14" s="34"/>
      <c r="C14" s="34"/>
      <c r="D14" s="35"/>
    </row>
    <row r="15" spans="1:8" s="4" customFormat="1" x14ac:dyDescent="0.25">
      <c r="A15" s="35"/>
      <c r="B15" s="35"/>
      <c r="C15" s="35"/>
      <c r="D15" s="35"/>
    </row>
    <row r="16" spans="1:8" s="1" customFormat="1" x14ac:dyDescent="0.25">
      <c r="A16" s="34"/>
      <c r="B16" s="35"/>
      <c r="C16" s="34"/>
      <c r="D16" s="35"/>
    </row>
    <row r="17" spans="1:4" s="1" customFormat="1" x14ac:dyDescent="0.25">
      <c r="A17" s="34"/>
      <c r="B17" s="34"/>
      <c r="C17" s="34"/>
      <c r="D17" s="35"/>
    </row>
    <row r="18" spans="1:4" s="1" customFormat="1" x14ac:dyDescent="0.25">
      <c r="A18" s="34"/>
      <c r="B18" s="35"/>
      <c r="C18" s="34"/>
      <c r="D18" s="35"/>
    </row>
    <row r="19" spans="1:4" s="1" customFormat="1" x14ac:dyDescent="0.25">
      <c r="A19" s="34"/>
      <c r="B19" s="34"/>
      <c r="C19" s="34"/>
      <c r="D19" s="35"/>
    </row>
    <row r="20" spans="1:4" s="1" customFormat="1" x14ac:dyDescent="0.25">
      <c r="A20" s="34"/>
      <c r="B20" s="35"/>
      <c r="C20" s="34"/>
      <c r="D20" s="35"/>
    </row>
    <row r="21" spans="1:4" s="4" customFormat="1" x14ac:dyDescent="0.25">
      <c r="A21" s="34"/>
      <c r="B21" s="34"/>
      <c r="C21" s="34"/>
      <c r="D21" s="35"/>
    </row>
    <row r="22" spans="1:4" s="1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4"/>
      <c r="C23" s="34"/>
      <c r="D23" s="34"/>
    </row>
    <row r="24" spans="1:4" s="1" customFormat="1" x14ac:dyDescent="0.25">
      <c r="A24" s="34"/>
      <c r="B24" s="34"/>
      <c r="C24" s="34"/>
      <c r="D24" s="35"/>
    </row>
    <row r="25" spans="1:4" s="1" customFormat="1" x14ac:dyDescent="0.25">
      <c r="A25" s="35"/>
      <c r="B25" s="35"/>
      <c r="C25" s="35"/>
      <c r="D25" s="35"/>
    </row>
    <row r="26" spans="1:4" s="1" customFormat="1" ht="15.75" customHeight="1" x14ac:dyDescent="0.25">
      <c r="A26" s="34"/>
      <c r="B26" s="34"/>
      <c r="C26" s="34"/>
      <c r="D26" s="34"/>
    </row>
    <row r="27" spans="1:4" s="1" customFormat="1" x14ac:dyDescent="0.25">
      <c r="A27" s="34"/>
      <c r="B27" s="35"/>
      <c r="C27" s="35"/>
      <c r="D27" s="35"/>
    </row>
    <row r="28" spans="1:4" s="1" customFormat="1" x14ac:dyDescent="0.25">
      <c r="A28" s="34"/>
      <c r="B28" s="34"/>
      <c r="C28" s="35"/>
      <c r="D28" s="35"/>
    </row>
    <row r="29" spans="1:4" x14ac:dyDescent="0.25">
      <c r="A29" s="40"/>
      <c r="B29" s="35"/>
      <c r="C29" s="40"/>
      <c r="D29" s="40"/>
    </row>
    <row r="30" spans="1:4" x14ac:dyDescent="0.25">
      <c r="A30" s="40"/>
      <c r="B30" s="34"/>
      <c r="C30" s="40"/>
      <c r="D30" s="40"/>
    </row>
    <row r="31" spans="1:4" x14ac:dyDescent="0.25">
      <c r="A31" s="40"/>
      <c r="B31" s="34"/>
      <c r="C31" s="40"/>
      <c r="D31" s="40"/>
    </row>
    <row r="32" spans="1:4" x14ac:dyDescent="0.25">
      <c r="A32" s="40"/>
      <c r="B32" s="34"/>
      <c r="C32" s="40"/>
      <c r="D32" s="40"/>
    </row>
    <row r="33" spans="1:4" x14ac:dyDescent="0.25">
      <c r="A33" s="40"/>
      <c r="B33" s="35"/>
      <c r="C33" s="41"/>
      <c r="D33" s="41"/>
    </row>
    <row r="34" spans="1:4" x14ac:dyDescent="0.25">
      <c r="A34" s="40"/>
      <c r="B34" s="35"/>
      <c r="C34" s="40"/>
      <c r="D34" s="40"/>
    </row>
    <row r="35" spans="1:4" x14ac:dyDescent="0.25">
      <c r="A35" s="40"/>
      <c r="B35" s="34"/>
      <c r="C35" s="40"/>
      <c r="D35" s="40"/>
    </row>
    <row r="36" spans="1:4" x14ac:dyDescent="0.25">
      <c r="A36" s="40"/>
      <c r="B36" s="35"/>
      <c r="C36" s="41"/>
      <c r="D36" s="41"/>
    </row>
    <row r="37" spans="1:4" x14ac:dyDescent="0.25">
      <c r="A37" s="39"/>
      <c r="B37" s="39"/>
      <c r="C37" s="39"/>
      <c r="D37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9" t="s">
        <v>60</v>
      </c>
      <c r="C1" s="59"/>
      <c r="D1" s="59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7" t="s">
        <v>45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35" t="s">
        <v>5</v>
      </c>
      <c r="C5" s="43"/>
      <c r="D5" s="43"/>
    </row>
    <row r="6" spans="1:4" x14ac:dyDescent="0.25">
      <c r="A6" s="34">
        <v>1</v>
      </c>
      <c r="B6" s="34" t="s">
        <v>63</v>
      </c>
      <c r="C6" s="34">
        <v>1580</v>
      </c>
      <c r="D6" s="35">
        <f>C6</f>
        <v>1580</v>
      </c>
    </row>
    <row r="7" spans="1:4" x14ac:dyDescent="0.25">
      <c r="A7" s="35"/>
      <c r="B7" s="35" t="s">
        <v>11</v>
      </c>
      <c r="C7" s="35"/>
      <c r="D7" s="35"/>
    </row>
    <row r="8" spans="1:4" x14ac:dyDescent="0.25">
      <c r="A8" s="34">
        <v>1</v>
      </c>
      <c r="B8" s="34" t="s">
        <v>63</v>
      </c>
      <c r="C8" s="34">
        <v>1580</v>
      </c>
      <c r="D8" s="35">
        <f>C8+D6</f>
        <v>3160</v>
      </c>
    </row>
    <row r="9" spans="1:4" x14ac:dyDescent="0.25">
      <c r="A9" s="34"/>
      <c r="B9" s="35" t="s">
        <v>12</v>
      </c>
      <c r="C9" s="34"/>
      <c r="D9" s="34"/>
    </row>
    <row r="10" spans="1:4" x14ac:dyDescent="0.25">
      <c r="A10" s="34">
        <v>1</v>
      </c>
      <c r="B10" s="34" t="s">
        <v>88</v>
      </c>
      <c r="C10" s="34">
        <v>5530.2</v>
      </c>
      <c r="D10" s="35">
        <f>C10+D8</f>
        <v>8690.2000000000007</v>
      </c>
    </row>
    <row r="11" spans="1:4" x14ac:dyDescent="0.25">
      <c r="A11" s="34"/>
      <c r="B11" s="35" t="s">
        <v>14</v>
      </c>
      <c r="C11" s="35"/>
      <c r="D11" s="35"/>
    </row>
    <row r="12" spans="1:4" ht="30" x14ac:dyDescent="0.25">
      <c r="A12" s="34">
        <v>1</v>
      </c>
      <c r="B12" s="34" t="s">
        <v>89</v>
      </c>
      <c r="C12" s="34">
        <v>812</v>
      </c>
      <c r="D12" s="35">
        <f>C12+D10</f>
        <v>9502.2000000000007</v>
      </c>
    </row>
    <row r="13" spans="1:4" x14ac:dyDescent="0.25">
      <c r="A13" s="34"/>
      <c r="B13" s="35" t="s">
        <v>15</v>
      </c>
      <c r="C13" s="34"/>
      <c r="D13" s="35"/>
    </row>
    <row r="14" spans="1:4" ht="30" x14ac:dyDescent="0.25">
      <c r="A14" s="34">
        <v>1</v>
      </c>
      <c r="B14" s="34" t="s">
        <v>90</v>
      </c>
      <c r="C14" s="34">
        <v>790</v>
      </c>
      <c r="D14" s="35">
        <f>C14+D12</f>
        <v>10292.200000000001</v>
      </c>
    </row>
    <row r="15" spans="1:4" x14ac:dyDescent="0.25">
      <c r="A15" s="34"/>
      <c r="B15" s="35"/>
      <c r="C15" s="34"/>
      <c r="D15" s="34"/>
    </row>
    <row r="16" spans="1:4" x14ac:dyDescent="0.25">
      <c r="A16" s="34"/>
      <c r="B16" s="34"/>
      <c r="C16" s="34"/>
      <c r="D16" s="35"/>
    </row>
    <row r="17" spans="1:4" x14ac:dyDescent="0.25">
      <c r="A17" s="34"/>
      <c r="B17" s="35"/>
      <c r="C17" s="34"/>
      <c r="D17" s="34"/>
    </row>
    <row r="18" spans="1:4" x14ac:dyDescent="0.25">
      <c r="A18" s="34"/>
      <c r="B18" s="34"/>
      <c r="C18" s="34"/>
      <c r="D18" s="35"/>
    </row>
    <row r="19" spans="1:4" x14ac:dyDescent="0.25">
      <c r="A19" s="35"/>
      <c r="B19" s="35"/>
      <c r="C19" s="35"/>
      <c r="D19" s="35"/>
    </row>
    <row r="20" spans="1:4" x14ac:dyDescent="0.25">
      <c r="A20" s="35"/>
      <c r="B20" s="34"/>
      <c r="C20" s="34"/>
      <c r="D20" s="35"/>
    </row>
    <row r="21" spans="1:4" x14ac:dyDescent="0.25">
      <c r="A21" s="34"/>
      <c r="B21" s="35"/>
      <c r="C21" s="34"/>
      <c r="D21" s="34"/>
    </row>
    <row r="22" spans="1:4" x14ac:dyDescent="0.25">
      <c r="A22" s="34"/>
      <c r="B22" s="34"/>
      <c r="C22" s="34"/>
      <c r="D22" s="35"/>
    </row>
    <row r="23" spans="1:4" x14ac:dyDescent="0.25">
      <c r="A23" s="34"/>
      <c r="B23" s="34"/>
      <c r="C23" s="34"/>
      <c r="D23" s="35"/>
    </row>
    <row r="24" spans="1:4" x14ac:dyDescent="0.25">
      <c r="A24" s="34"/>
      <c r="B24" s="34"/>
      <c r="C24" s="34"/>
      <c r="D24" s="35"/>
    </row>
    <row r="25" spans="1:4" x14ac:dyDescent="0.25">
      <c r="A25" s="34"/>
      <c r="B25" s="35"/>
      <c r="C25" s="35"/>
      <c r="D25" s="35"/>
    </row>
    <row r="26" spans="1:4" x14ac:dyDescent="0.25">
      <c r="A26" s="34"/>
      <c r="B26" s="34"/>
      <c r="C26" s="35"/>
      <c r="D26" s="35"/>
    </row>
    <row r="27" spans="1:4" x14ac:dyDescent="0.25">
      <c r="A27" s="40"/>
      <c r="B27" s="35"/>
      <c r="C27" s="40"/>
      <c r="D27" s="40"/>
    </row>
    <row r="28" spans="1:4" x14ac:dyDescent="0.25">
      <c r="A28" s="40"/>
      <c r="B28" s="34"/>
      <c r="C28" s="40"/>
      <c r="D28" s="40"/>
    </row>
    <row r="29" spans="1:4" x14ac:dyDescent="0.25">
      <c r="A29" s="40"/>
      <c r="B29" s="34"/>
      <c r="C29" s="40"/>
      <c r="D29" s="40"/>
    </row>
    <row r="30" spans="1:4" x14ac:dyDescent="0.25">
      <c r="A30" s="40"/>
      <c r="B30" s="34"/>
      <c r="C30" s="40"/>
      <c r="D30" s="40"/>
    </row>
    <row r="31" spans="1:4" x14ac:dyDescent="0.25">
      <c r="A31" s="40"/>
      <c r="B31" s="35"/>
      <c r="C31" s="41"/>
      <c r="D31" s="41"/>
    </row>
    <row r="32" spans="1:4" x14ac:dyDescent="0.25">
      <c r="A32" s="40"/>
      <c r="B32" s="35"/>
      <c r="C32" s="40"/>
      <c r="D32" s="40"/>
    </row>
    <row r="33" spans="1:4" x14ac:dyDescent="0.25">
      <c r="A33" s="40"/>
      <c r="B33" s="34"/>
      <c r="C33" s="40"/>
      <c r="D33" s="40"/>
    </row>
    <row r="34" spans="1:4" x14ac:dyDescent="0.25">
      <c r="A34" s="40"/>
      <c r="B34" s="35"/>
      <c r="C34" s="41"/>
      <c r="D34" s="41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sqref="A1:XFD104857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60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60" t="s">
        <v>30</v>
      </c>
      <c r="C2" s="60"/>
      <c r="D2" s="60"/>
      <c r="E2" s="1"/>
      <c r="F2" s="1"/>
      <c r="G2" s="1"/>
      <c r="H2" s="1"/>
    </row>
    <row r="3" spans="1:8" ht="17.25" customHeight="1" x14ac:dyDescent="0.25">
      <c r="A3" s="1"/>
      <c r="B3" s="59" t="s">
        <v>46</v>
      </c>
      <c r="C3" s="59"/>
      <c r="D3" s="59"/>
      <c r="E3" s="1"/>
      <c r="F3" s="1"/>
      <c r="G3" s="1"/>
      <c r="H3" s="1"/>
    </row>
    <row r="4" spans="1:8" ht="30" x14ac:dyDescent="0.25">
      <c r="A4" s="11"/>
      <c r="B4" s="28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5"/>
      <c r="B5" s="35" t="s">
        <v>9</v>
      </c>
      <c r="C5" s="35"/>
      <c r="D5" s="35"/>
      <c r="E5" s="1"/>
      <c r="F5" s="1"/>
      <c r="G5" s="1"/>
      <c r="H5" s="1"/>
    </row>
    <row r="6" spans="1:8" ht="30" x14ac:dyDescent="0.25">
      <c r="A6" s="34">
        <v>1</v>
      </c>
      <c r="B6" s="34" t="s">
        <v>76</v>
      </c>
      <c r="C6" s="44">
        <v>25867.9</v>
      </c>
      <c r="D6" s="35"/>
    </row>
    <row r="7" spans="1:8" x14ac:dyDescent="0.25">
      <c r="A7" s="40">
        <v>2</v>
      </c>
      <c r="B7" s="40" t="s">
        <v>77</v>
      </c>
      <c r="C7" s="45">
        <v>26516.9</v>
      </c>
      <c r="D7" s="41"/>
    </row>
    <row r="8" spans="1:8" x14ac:dyDescent="0.25">
      <c r="A8" s="40"/>
      <c r="B8" s="35" t="s">
        <v>73</v>
      </c>
      <c r="C8" s="55">
        <f>SUM(C6:C7)</f>
        <v>52384.800000000003</v>
      </c>
      <c r="D8" s="52">
        <f>C8</f>
        <v>52384.800000000003</v>
      </c>
    </row>
    <row r="9" spans="1:8" x14ac:dyDescent="0.25">
      <c r="A9" s="46"/>
      <c r="B9" s="50"/>
      <c r="C9" s="40"/>
      <c r="D9" s="40"/>
    </row>
    <row r="10" spans="1:8" x14ac:dyDescent="0.25">
      <c r="A10" s="47"/>
      <c r="B10" s="48"/>
      <c r="C10" s="49"/>
      <c r="D10" s="51"/>
    </row>
    <row r="11" spans="1:8" x14ac:dyDescent="0.25">
      <c r="A11" s="40"/>
      <c r="B11" s="35"/>
      <c r="C11" s="40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0"/>
      <c r="C14" s="40"/>
      <c r="D14" s="41"/>
    </row>
    <row r="15" spans="1:8" x14ac:dyDescent="0.25">
      <c r="A15" s="40"/>
      <c r="B15" s="41"/>
      <c r="C15" s="40"/>
      <c r="D15" s="40"/>
    </row>
    <row r="16" spans="1:8" x14ac:dyDescent="0.25">
      <c r="A16" s="40"/>
      <c r="B16" s="3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0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4"/>
      <c r="C20" s="40"/>
      <c r="D20" s="40"/>
    </row>
    <row r="21" spans="1:4" x14ac:dyDescent="0.25">
      <c r="A21" s="40"/>
      <c r="B21" s="34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4"/>
      <c r="C24" s="40"/>
      <c r="D24" s="40"/>
    </row>
    <row r="25" spans="1:4" x14ac:dyDescent="0.25">
      <c r="A25" s="40"/>
      <c r="B25" s="34"/>
      <c r="C25" s="40"/>
      <c r="D25" s="41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16AC-5724-40AF-A2B0-3FF2EE0F4463}">
  <dimension ref="A1:H31"/>
  <sheetViews>
    <sheetView tabSelected="1" workbookViewId="0">
      <selection activeCell="D10" sqref="D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60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60" t="s">
        <v>30</v>
      </c>
      <c r="C2" s="60"/>
      <c r="D2" s="60"/>
      <c r="E2" s="1"/>
      <c r="F2" s="1"/>
      <c r="G2" s="1"/>
      <c r="H2" s="1"/>
    </row>
    <row r="3" spans="1:8" ht="17.25" customHeight="1" x14ac:dyDescent="0.25">
      <c r="A3" s="1"/>
      <c r="B3" s="59"/>
      <c r="C3" s="59"/>
      <c r="D3" s="59"/>
      <c r="E3" s="1"/>
      <c r="F3" s="1"/>
      <c r="G3" s="1"/>
      <c r="H3" s="1"/>
    </row>
    <row r="4" spans="1:8" ht="30" x14ac:dyDescent="0.25">
      <c r="A4" s="11"/>
      <c r="B4" s="28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5"/>
      <c r="B5" s="35" t="s">
        <v>9</v>
      </c>
      <c r="C5" s="35"/>
      <c r="D5" s="35"/>
      <c r="E5" s="1"/>
      <c r="F5" s="1"/>
      <c r="G5" s="1"/>
      <c r="H5" s="1"/>
    </row>
    <row r="6" spans="1:8" ht="30" x14ac:dyDescent="0.25">
      <c r="A6" s="34">
        <v>1</v>
      </c>
      <c r="B6" s="34" t="s">
        <v>76</v>
      </c>
      <c r="C6" s="44">
        <v>25867.9</v>
      </c>
      <c r="D6" s="35"/>
    </row>
    <row r="7" spans="1:8" x14ac:dyDescent="0.25">
      <c r="A7" s="40">
        <v>2</v>
      </c>
      <c r="B7" s="40" t="s">
        <v>77</v>
      </c>
      <c r="C7" s="45">
        <v>26516.9</v>
      </c>
      <c r="D7" s="41"/>
    </row>
    <row r="8" spans="1:8" x14ac:dyDescent="0.25">
      <c r="A8" s="40"/>
      <c r="B8" s="35" t="s">
        <v>73</v>
      </c>
      <c r="C8" s="55">
        <f>SUM(C6:C7)</f>
        <v>52384.800000000003</v>
      </c>
      <c r="D8" s="52"/>
    </row>
    <row r="9" spans="1:8" x14ac:dyDescent="0.25">
      <c r="A9" s="7"/>
      <c r="B9" s="3" t="s">
        <v>7</v>
      </c>
      <c r="C9" s="9"/>
      <c r="D9" s="7"/>
    </row>
    <row r="10" spans="1:8" x14ac:dyDescent="0.25">
      <c r="A10" s="34">
        <v>1</v>
      </c>
      <c r="B10" s="34" t="s">
        <v>69</v>
      </c>
      <c r="C10" s="34">
        <v>15488</v>
      </c>
      <c r="D10" s="35"/>
    </row>
    <row r="11" spans="1:8" x14ac:dyDescent="0.25">
      <c r="A11" s="40"/>
      <c r="B11" s="35"/>
      <c r="C11" s="40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0"/>
      <c r="C14" s="40"/>
      <c r="D14" s="41"/>
    </row>
    <row r="15" spans="1:8" x14ac:dyDescent="0.25">
      <c r="A15" s="40"/>
      <c r="B15" s="41"/>
      <c r="C15" s="40"/>
      <c r="D15" s="40"/>
    </row>
    <row r="16" spans="1:8" x14ac:dyDescent="0.25">
      <c r="A16" s="40"/>
      <c r="B16" s="3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0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4"/>
      <c r="C20" s="40"/>
      <c r="D20" s="40"/>
    </row>
    <row r="21" spans="1:4" x14ac:dyDescent="0.25">
      <c r="A21" s="40"/>
      <c r="B21" s="34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4"/>
      <c r="C24" s="40"/>
      <c r="D24" s="40"/>
    </row>
    <row r="25" spans="1:4" x14ac:dyDescent="0.25">
      <c r="A25" s="40"/>
      <c r="B25" s="34"/>
      <c r="C25" s="40"/>
      <c r="D25" s="41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9" t="s">
        <v>60</v>
      </c>
      <c r="C1" s="59"/>
      <c r="D1" s="59"/>
    </row>
    <row r="2" spans="1:4" ht="15.75" x14ac:dyDescent="0.25">
      <c r="A2" s="1"/>
      <c r="B2" s="60" t="s">
        <v>30</v>
      </c>
      <c r="C2" s="60"/>
      <c r="D2" s="60"/>
    </row>
    <row r="3" spans="1:4" ht="15.75" x14ac:dyDescent="0.25">
      <c r="A3" s="1"/>
      <c r="B3" s="59" t="s">
        <v>33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5"/>
      <c r="B6" s="34"/>
      <c r="C6" s="44"/>
      <c r="D6" s="3"/>
    </row>
    <row r="7" spans="1:4" x14ac:dyDescent="0.25">
      <c r="A7" s="41"/>
      <c r="B7" s="41"/>
      <c r="C7" s="55"/>
      <c r="D7" s="12"/>
    </row>
    <row r="8" spans="1:4" x14ac:dyDescent="0.25">
      <c r="A8" s="40"/>
      <c r="B8" s="34"/>
      <c r="C8" s="45"/>
      <c r="D8" s="14"/>
    </row>
    <row r="9" spans="1:4" x14ac:dyDescent="0.25">
      <c r="A9" s="46"/>
      <c r="B9" s="53"/>
      <c r="C9" s="41"/>
      <c r="D9" s="12"/>
    </row>
    <row r="10" spans="1:4" x14ac:dyDescent="0.25">
      <c r="A10" s="47"/>
      <c r="B10" s="48"/>
      <c r="C10" s="49"/>
      <c r="D10" s="15"/>
    </row>
    <row r="11" spans="1:4" x14ac:dyDescent="0.25">
      <c r="A11" s="40"/>
      <c r="B11" s="34"/>
      <c r="C11" s="40"/>
      <c r="D11" s="13"/>
    </row>
    <row r="12" spans="1:4" x14ac:dyDescent="0.25">
      <c r="A12" s="40"/>
      <c r="B12" s="40"/>
      <c r="C12" s="40"/>
      <c r="D12" s="13"/>
    </row>
    <row r="13" spans="1:4" x14ac:dyDescent="0.25">
      <c r="A13" s="40"/>
      <c r="B13" s="40"/>
      <c r="C13" s="40"/>
      <c r="D13" s="13"/>
    </row>
    <row r="14" spans="1:4" x14ac:dyDescent="0.25">
      <c r="A14" s="40"/>
      <c r="B14" s="41"/>
      <c r="C14" s="41"/>
      <c r="D14" s="12"/>
    </row>
    <row r="15" spans="1:4" x14ac:dyDescent="0.25">
      <c r="A15" s="40"/>
      <c r="B15" s="41"/>
      <c r="C15" s="40"/>
      <c r="D15" s="13"/>
    </row>
    <row r="16" spans="1:4" x14ac:dyDescent="0.25">
      <c r="A16" s="40"/>
      <c r="B16" s="36"/>
      <c r="C16" s="40"/>
      <c r="D16" s="13"/>
    </row>
    <row r="17" spans="1:4" x14ac:dyDescent="0.25">
      <c r="A17" s="40"/>
      <c r="B17" s="40"/>
      <c r="C17" s="40"/>
      <c r="D17" s="13"/>
    </row>
    <row r="18" spans="1:4" x14ac:dyDescent="0.25">
      <c r="A18" s="40"/>
      <c r="B18" s="41"/>
      <c r="C18" s="41"/>
      <c r="D18" s="12"/>
    </row>
    <row r="19" spans="1:4" x14ac:dyDescent="0.25">
      <c r="A19" s="40"/>
      <c r="B19" s="41"/>
      <c r="C19" s="40"/>
      <c r="D19" s="13"/>
    </row>
    <row r="20" spans="1:4" x14ac:dyDescent="0.25">
      <c r="A20" s="40"/>
      <c r="B20" s="34"/>
      <c r="C20" s="40"/>
      <c r="D20" s="13"/>
    </row>
    <row r="21" spans="1:4" x14ac:dyDescent="0.25">
      <c r="A21" s="40"/>
      <c r="B21" s="34"/>
      <c r="C21" s="40"/>
      <c r="D21" s="13"/>
    </row>
    <row r="22" spans="1:4" x14ac:dyDescent="0.25">
      <c r="A22" s="40"/>
      <c r="B22" s="41"/>
      <c r="C22" s="41"/>
      <c r="D22" s="12"/>
    </row>
    <row r="23" spans="1:4" x14ac:dyDescent="0.25">
      <c r="A23" s="40"/>
      <c r="B23" s="41"/>
      <c r="C23" s="40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A5" sqref="A5:D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9" t="s">
        <v>62</v>
      </c>
      <c r="C1" s="59"/>
      <c r="D1" s="59"/>
      <c r="E1" s="6"/>
      <c r="F1" s="6"/>
      <c r="G1" s="6"/>
      <c r="H1" s="6"/>
    </row>
    <row r="2" spans="1:8" ht="15.75" x14ac:dyDescent="0.25">
      <c r="A2" s="1"/>
      <c r="B2" s="60" t="s">
        <v>30</v>
      </c>
      <c r="C2" s="60"/>
      <c r="D2" s="60"/>
      <c r="E2" s="1"/>
      <c r="F2" s="1"/>
      <c r="G2" s="1"/>
      <c r="H2" s="1"/>
    </row>
    <row r="3" spans="1:8" ht="15.75" x14ac:dyDescent="0.25">
      <c r="A3" s="1"/>
      <c r="B3" s="59" t="s">
        <v>47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7</v>
      </c>
      <c r="C5" s="9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69</v>
      </c>
      <c r="C6" s="34">
        <v>15488</v>
      </c>
      <c r="D6" s="35"/>
    </row>
    <row r="7" spans="1:8" s="5" customFormat="1" x14ac:dyDescent="0.25">
      <c r="A7" s="41"/>
      <c r="B7" s="41"/>
      <c r="C7" s="41"/>
      <c r="D7" s="41"/>
    </row>
    <row r="8" spans="1:8" x14ac:dyDescent="0.25">
      <c r="A8" s="40"/>
      <c r="B8" s="34"/>
      <c r="C8" s="41"/>
      <c r="D8" s="41"/>
    </row>
    <row r="9" spans="1:8" x14ac:dyDescent="0.25">
      <c r="A9" s="40"/>
      <c r="B9" s="35"/>
      <c r="C9" s="40"/>
      <c r="D9" s="40"/>
    </row>
    <row r="10" spans="1:8" s="5" customFormat="1" x14ac:dyDescent="0.25">
      <c r="A10" s="40"/>
      <c r="B10" s="34"/>
      <c r="C10" s="40"/>
      <c r="D10" s="41"/>
    </row>
    <row r="11" spans="1:8" x14ac:dyDescent="0.25">
      <c r="A11" s="40"/>
      <c r="B11" s="34"/>
      <c r="C11" s="40"/>
      <c r="D11" s="41"/>
    </row>
    <row r="12" spans="1:8" x14ac:dyDescent="0.25">
      <c r="A12" s="41"/>
      <c r="B12" s="35"/>
      <c r="C12" s="41"/>
      <c r="D12" s="41"/>
    </row>
    <row r="13" spans="1:8" x14ac:dyDescent="0.25">
      <c r="A13" s="41"/>
      <c r="B13" s="35"/>
      <c r="C13" s="41"/>
      <c r="D13" s="41"/>
    </row>
    <row r="14" spans="1:8" x14ac:dyDescent="0.25">
      <c r="A14" s="40"/>
      <c r="B14" s="34"/>
      <c r="C14" s="40"/>
      <c r="D14" s="40"/>
    </row>
    <row r="15" spans="1:8" x14ac:dyDescent="0.25">
      <c r="A15" s="40"/>
      <c r="B15" s="35"/>
      <c r="C15" s="41"/>
      <c r="D15" s="41"/>
    </row>
    <row r="16" spans="1:8" x14ac:dyDescent="0.25">
      <c r="A16" s="40"/>
      <c r="B16" s="35"/>
      <c r="C16" s="40"/>
      <c r="D16" s="40"/>
    </row>
    <row r="17" spans="1:4" x14ac:dyDescent="0.25">
      <c r="A17" s="40"/>
      <c r="B17" s="34"/>
      <c r="C17" s="40"/>
      <c r="D17" s="40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x14ac:dyDescent="0.35">
      <c r="A2" s="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3929.6800000000003</v>
      </c>
      <c r="C4" s="18">
        <f t="shared" ref="C4:M4" si="0">C5+C6+C7</f>
        <v>3929.6800000000003</v>
      </c>
      <c r="D4" s="18">
        <f t="shared" si="0"/>
        <v>3929.6800000000003</v>
      </c>
      <c r="E4" s="18">
        <f t="shared" si="0"/>
        <v>3929.6800000000003</v>
      </c>
      <c r="F4" s="18">
        <f t="shared" si="0"/>
        <v>3929.6800000000003</v>
      </c>
      <c r="G4" s="18">
        <f t="shared" si="0"/>
        <v>3929.6800000000003</v>
      </c>
      <c r="H4" s="18">
        <f t="shared" si="0"/>
        <v>3929.6800000000003</v>
      </c>
      <c r="I4" s="18">
        <f t="shared" si="0"/>
        <v>3929.6800000000003</v>
      </c>
      <c r="J4" s="18">
        <f t="shared" si="0"/>
        <v>3929.6800000000003</v>
      </c>
      <c r="K4" s="18">
        <v>3929.6800000000003</v>
      </c>
      <c r="L4" s="18">
        <f t="shared" si="0"/>
        <v>3929.6800000000003</v>
      </c>
      <c r="M4" s="18">
        <f t="shared" si="0"/>
        <v>3929.6800000000003</v>
      </c>
      <c r="N4" s="18">
        <f t="shared" ref="N4:N22" si="1">SUM(B4:M4)</f>
        <v>47156.160000000003</v>
      </c>
    </row>
    <row r="5" spans="1:14" ht="39" customHeight="1" x14ac:dyDescent="0.35">
      <c r="A5" s="22" t="s">
        <v>17</v>
      </c>
      <c r="B5" s="19">
        <v>2399.23</v>
      </c>
      <c r="C5" s="19">
        <v>2399.23</v>
      </c>
      <c r="D5" s="19">
        <v>2399.23</v>
      </c>
      <c r="E5" s="19">
        <v>2399.23</v>
      </c>
      <c r="F5" s="19">
        <v>2399.23</v>
      </c>
      <c r="G5" s="19">
        <v>2399.23</v>
      </c>
      <c r="H5" s="19">
        <v>2399.23</v>
      </c>
      <c r="I5" s="19">
        <v>2399.23</v>
      </c>
      <c r="J5" s="19">
        <v>2399.23</v>
      </c>
      <c r="K5" s="19">
        <v>2399.23</v>
      </c>
      <c r="L5" s="19">
        <v>2399.23</v>
      </c>
      <c r="M5" s="19">
        <v>2399.23</v>
      </c>
      <c r="N5" s="42">
        <f t="shared" si="1"/>
        <v>28790.76</v>
      </c>
    </row>
    <row r="6" spans="1:14" ht="44.25" customHeight="1" x14ac:dyDescent="0.35">
      <c r="A6" s="22" t="s">
        <v>35</v>
      </c>
      <c r="B6" s="19">
        <v>1530.45</v>
      </c>
      <c r="C6" s="19">
        <v>1530.45</v>
      </c>
      <c r="D6" s="19">
        <v>1530.45</v>
      </c>
      <c r="E6" s="19">
        <v>1530.45</v>
      </c>
      <c r="F6" s="19">
        <v>1530.45</v>
      </c>
      <c r="G6" s="19">
        <v>1530.45</v>
      </c>
      <c r="H6" s="19">
        <v>1530.45</v>
      </c>
      <c r="I6" s="19">
        <v>1530.45</v>
      </c>
      <c r="J6" s="19">
        <v>1530.45</v>
      </c>
      <c r="K6" s="19">
        <v>1530.45</v>
      </c>
      <c r="L6" s="19">
        <v>1530.45</v>
      </c>
      <c r="M6" s="19">
        <v>1530.45</v>
      </c>
      <c r="N6" s="42">
        <f>SUM(B6:M6)</f>
        <v>18365.400000000005</v>
      </c>
    </row>
    <row r="7" spans="1:14" ht="44.25" customHeight="1" x14ac:dyDescent="0.35">
      <c r="A7" s="22" t="s">
        <v>50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42">
        <f>SUM(B7:M7)</f>
        <v>0</v>
      </c>
    </row>
    <row r="8" spans="1:14" ht="36" customHeight="1" x14ac:dyDescent="0.35">
      <c r="A8" s="23" t="s">
        <v>18</v>
      </c>
      <c r="B8" s="18">
        <f>B9+B10+B11+B12</f>
        <v>6614.57</v>
      </c>
      <c r="C8" s="18">
        <f t="shared" ref="C8:M8" si="2">C9+C10+C11+C12</f>
        <v>1580</v>
      </c>
      <c r="D8" s="18">
        <f t="shared" si="2"/>
        <v>11927.07</v>
      </c>
      <c r="E8" s="18">
        <f t="shared" si="2"/>
        <v>593.77</v>
      </c>
      <c r="F8" s="18">
        <f t="shared" si="2"/>
        <v>3387.3</v>
      </c>
      <c r="G8" s="18">
        <f t="shared" si="2"/>
        <v>2676.51</v>
      </c>
      <c r="H8" s="18">
        <f t="shared" si="2"/>
        <v>5235.0200000000004</v>
      </c>
      <c r="I8" s="18">
        <f t="shared" si="2"/>
        <v>14577.83</v>
      </c>
      <c r="J8" s="18">
        <f t="shared" si="2"/>
        <v>6320.2</v>
      </c>
      <c r="K8" s="18">
        <v>4745.6499999999996</v>
      </c>
      <c r="L8" s="18">
        <f t="shared" si="2"/>
        <v>812</v>
      </c>
      <c r="M8" s="18">
        <f t="shared" si="2"/>
        <v>1977.53</v>
      </c>
      <c r="N8" s="33">
        <f t="shared" si="1"/>
        <v>60447.45</v>
      </c>
    </row>
    <row r="9" spans="1:14" ht="40.5" customHeight="1" x14ac:dyDescent="0.35">
      <c r="A9" s="22" t="s">
        <v>19</v>
      </c>
      <c r="B9" s="19">
        <v>2462</v>
      </c>
      <c r="C9" s="19"/>
      <c r="D9" s="19">
        <v>8762</v>
      </c>
      <c r="E9" s="19"/>
      <c r="F9" s="19">
        <v>1580</v>
      </c>
      <c r="G9" s="19">
        <v>1287.0999999999999</v>
      </c>
      <c r="H9" s="19">
        <v>4641.25</v>
      </c>
      <c r="I9" s="19">
        <v>10029</v>
      </c>
      <c r="J9" s="19">
        <v>790</v>
      </c>
      <c r="K9" s="19">
        <v>3950</v>
      </c>
      <c r="L9" s="19"/>
      <c r="M9" s="19"/>
      <c r="N9" s="33">
        <f t="shared" si="1"/>
        <v>33501.35</v>
      </c>
    </row>
    <row r="10" spans="1:14" ht="45.75" customHeight="1" x14ac:dyDescent="0.35">
      <c r="A10" s="22" t="s">
        <v>20</v>
      </c>
      <c r="B10" s="20">
        <v>1777.5</v>
      </c>
      <c r="C10" s="19"/>
      <c r="D10" s="19">
        <v>790</v>
      </c>
      <c r="E10" s="19"/>
      <c r="F10" s="19">
        <v>1807.3</v>
      </c>
      <c r="G10" s="19"/>
      <c r="H10" s="19"/>
      <c r="I10" s="19"/>
      <c r="J10" s="19"/>
      <c r="K10" s="19"/>
      <c r="L10" s="19"/>
      <c r="M10" s="19"/>
      <c r="N10" s="33">
        <f t="shared" si="1"/>
        <v>4374.8</v>
      </c>
    </row>
    <row r="11" spans="1:14" ht="45.75" customHeight="1" x14ac:dyDescent="0.35">
      <c r="A11" s="27" t="s">
        <v>31</v>
      </c>
      <c r="B11" s="20"/>
      <c r="C11" s="19">
        <v>1580</v>
      </c>
      <c r="D11" s="19"/>
      <c r="E11" s="19"/>
      <c r="F11" s="19"/>
      <c r="G11" s="19"/>
      <c r="H11" s="19"/>
      <c r="I11" s="19">
        <v>1580</v>
      </c>
      <c r="J11" s="19">
        <v>5530.2</v>
      </c>
      <c r="K11" s="19"/>
      <c r="L11" s="19">
        <v>812</v>
      </c>
      <c r="M11" s="19">
        <v>790</v>
      </c>
      <c r="N11" s="33">
        <f t="shared" si="1"/>
        <v>10292.200000000001</v>
      </c>
    </row>
    <row r="12" spans="1:14" ht="21.75" customHeight="1" x14ac:dyDescent="0.35">
      <c r="A12" s="22" t="s">
        <v>21</v>
      </c>
      <c r="B12" s="19">
        <v>2375.0700000000002</v>
      </c>
      <c r="C12" s="19"/>
      <c r="D12" s="19">
        <v>2375.0700000000002</v>
      </c>
      <c r="E12" s="19">
        <v>593.77</v>
      </c>
      <c r="F12" s="19"/>
      <c r="G12" s="19">
        <v>1389.41</v>
      </c>
      <c r="H12" s="19">
        <v>593.77</v>
      </c>
      <c r="I12" s="19">
        <v>2968.83</v>
      </c>
      <c r="J12" s="19"/>
      <c r="K12" s="19">
        <v>795.65</v>
      </c>
      <c r="L12" s="19"/>
      <c r="M12" s="19">
        <v>1187.53</v>
      </c>
      <c r="N12" s="42">
        <f t="shared" si="1"/>
        <v>12279.1</v>
      </c>
    </row>
    <row r="13" spans="1:14" ht="23.25" customHeight="1" x14ac:dyDescent="0.35">
      <c r="A13" s="23" t="s">
        <v>22</v>
      </c>
      <c r="B13" s="18">
        <f>B14+B15+B16</f>
        <v>0</v>
      </c>
      <c r="C13" s="18">
        <f t="shared" ref="C13:M13" si="3">C14+C15+C16</f>
        <v>0</v>
      </c>
      <c r="D13" s="18">
        <f t="shared" si="3"/>
        <v>0</v>
      </c>
      <c r="E13" s="18">
        <f t="shared" si="3"/>
        <v>15488</v>
      </c>
      <c r="F13" s="18">
        <f t="shared" si="3"/>
        <v>0</v>
      </c>
      <c r="G13" s="18">
        <f t="shared" si="3"/>
        <v>52384.800000000003</v>
      </c>
      <c r="H13" s="18">
        <f t="shared" si="3"/>
        <v>0</v>
      </c>
      <c r="I13" s="18">
        <f t="shared" si="3"/>
        <v>0</v>
      </c>
      <c r="J13" s="18">
        <f t="shared" si="3"/>
        <v>0</v>
      </c>
      <c r="K13" s="18">
        <v>0</v>
      </c>
      <c r="L13" s="18">
        <f t="shared" si="3"/>
        <v>0</v>
      </c>
      <c r="M13" s="18">
        <f t="shared" si="3"/>
        <v>0</v>
      </c>
      <c r="N13" s="33">
        <f t="shared" si="1"/>
        <v>67872.800000000003</v>
      </c>
    </row>
    <row r="14" spans="1:14" ht="42" customHeight="1" x14ac:dyDescent="0.35">
      <c r="A14" s="22" t="s">
        <v>23</v>
      </c>
      <c r="B14" s="19"/>
      <c r="C14" s="19"/>
      <c r="D14" s="19"/>
      <c r="E14" s="19">
        <v>15488</v>
      </c>
      <c r="F14" s="19"/>
      <c r="G14" s="19"/>
      <c r="H14" s="19"/>
      <c r="I14" s="19"/>
      <c r="J14" s="19"/>
      <c r="K14" s="19"/>
      <c r="L14" s="19"/>
      <c r="M14" s="19"/>
      <c r="N14" s="42">
        <f t="shared" si="1"/>
        <v>15488</v>
      </c>
    </row>
    <row r="15" spans="1:14" ht="40.5" customHeight="1" x14ac:dyDescent="0.35">
      <c r="A15" s="22" t="s">
        <v>24</v>
      </c>
      <c r="B15" s="19"/>
      <c r="C15" s="19"/>
      <c r="D15" s="19"/>
      <c r="E15" s="19"/>
      <c r="F15" s="19"/>
      <c r="G15" s="19">
        <v>52384.800000000003</v>
      </c>
      <c r="H15" s="19"/>
      <c r="I15" s="19"/>
      <c r="J15" s="19"/>
      <c r="K15" s="19"/>
      <c r="L15" s="19"/>
      <c r="M15" s="19"/>
      <c r="N15" s="42">
        <f t="shared" si="1"/>
        <v>52384.800000000003</v>
      </c>
    </row>
    <row r="16" spans="1:14" ht="40.5" customHeight="1" x14ac:dyDescent="0.35">
      <c r="A16" s="27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42">
        <f t="shared" si="1"/>
        <v>0</v>
      </c>
    </row>
    <row r="17" spans="1:14" ht="40.5" customHeight="1" x14ac:dyDescent="0.35">
      <c r="A17" s="32" t="s">
        <v>49</v>
      </c>
      <c r="B17" s="19"/>
      <c r="C17" s="19"/>
      <c r="D17" s="19"/>
      <c r="E17" s="19"/>
      <c r="F17" s="19"/>
      <c r="G17" s="19">
        <v>4546.95</v>
      </c>
      <c r="H17" s="19"/>
      <c r="I17" s="19"/>
      <c r="J17" s="19"/>
      <c r="K17" s="19">
        <v>3950</v>
      </c>
      <c r="L17" s="19"/>
      <c r="M17" s="19"/>
      <c r="N17" s="42">
        <f t="shared" si="1"/>
        <v>8496.9500000000007</v>
      </c>
    </row>
    <row r="18" spans="1:14" ht="40.5" customHeight="1" x14ac:dyDescent="0.35">
      <c r="A18" s="23" t="s">
        <v>52</v>
      </c>
      <c r="B18" s="18">
        <f>B19+B20+B21</f>
        <v>0</v>
      </c>
      <c r="C18" s="18">
        <f t="shared" ref="C18:M18" si="4">C19+C20+C21</f>
        <v>0</v>
      </c>
      <c r="D18" s="18">
        <f t="shared" si="4"/>
        <v>0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v>0</v>
      </c>
      <c r="L18" s="18">
        <f t="shared" si="4"/>
        <v>0</v>
      </c>
      <c r="M18" s="18">
        <f t="shared" si="4"/>
        <v>0</v>
      </c>
      <c r="N18" s="33">
        <f t="shared" ref="N18:N21" si="5">SUM(B18:M18)</f>
        <v>0</v>
      </c>
    </row>
    <row r="19" spans="1:14" ht="40.5" customHeight="1" x14ac:dyDescent="0.35">
      <c r="A19" s="22" t="s">
        <v>53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42">
        <f t="shared" si="5"/>
        <v>0</v>
      </c>
    </row>
    <row r="20" spans="1:14" ht="40.5" customHeight="1" x14ac:dyDescent="0.35">
      <c r="A20" s="22" t="s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42">
        <f t="shared" si="5"/>
        <v>0</v>
      </c>
    </row>
    <row r="21" spans="1:14" ht="40.5" customHeight="1" x14ac:dyDescent="0.35">
      <c r="A21" s="27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42">
        <f t="shared" si="5"/>
        <v>0</v>
      </c>
    </row>
    <row r="22" spans="1:14" ht="39.75" customHeight="1" x14ac:dyDescent="0.35">
      <c r="A22" s="23" t="s">
        <v>56</v>
      </c>
      <c r="B22" s="18">
        <v>2247.6999999999998</v>
      </c>
      <c r="C22" s="18">
        <v>2247.6999999999998</v>
      </c>
      <c r="D22" s="18">
        <v>2247.6999999999998</v>
      </c>
      <c r="E22" s="18">
        <v>2247.6999999999998</v>
      </c>
      <c r="F22" s="18">
        <v>2247.6999999999998</v>
      </c>
      <c r="G22" s="18">
        <v>2247.6999999999998</v>
      </c>
      <c r="H22" s="18">
        <v>2247.6999999999998</v>
      </c>
      <c r="I22" s="18">
        <v>2247.6999999999998</v>
      </c>
      <c r="J22" s="18">
        <v>2247.6999999999998</v>
      </c>
      <c r="K22" s="18">
        <v>2247.6999999999998</v>
      </c>
      <c r="L22" s="18">
        <v>2247.6999999999998</v>
      </c>
      <c r="M22" s="18">
        <v>2247.6999999999998</v>
      </c>
      <c r="N22" s="33">
        <f t="shared" si="1"/>
        <v>26972.400000000005</v>
      </c>
    </row>
    <row r="23" spans="1:14" ht="22.5" customHeight="1" x14ac:dyDescent="0.35">
      <c r="A23" s="23" t="s">
        <v>25</v>
      </c>
      <c r="B23" s="18">
        <f>B4+B8+B13+B17+B22+B18</f>
        <v>12791.95</v>
      </c>
      <c r="C23" s="18">
        <f t="shared" ref="C23:N23" si="6">C4+C8+C13+C17+C22+C18</f>
        <v>7757.38</v>
      </c>
      <c r="D23" s="18">
        <f t="shared" si="6"/>
        <v>18104.45</v>
      </c>
      <c r="E23" s="18">
        <f t="shared" si="6"/>
        <v>22259.15</v>
      </c>
      <c r="F23" s="18">
        <f t="shared" si="6"/>
        <v>9564.68</v>
      </c>
      <c r="G23" s="18">
        <f t="shared" si="6"/>
        <v>65785.64</v>
      </c>
      <c r="H23" s="18">
        <f t="shared" si="6"/>
        <v>11412.400000000001</v>
      </c>
      <c r="I23" s="18">
        <f t="shared" si="6"/>
        <v>20755.210000000003</v>
      </c>
      <c r="J23" s="18">
        <f t="shared" si="6"/>
        <v>12497.580000000002</v>
      </c>
      <c r="K23" s="18">
        <v>14873.029999999999</v>
      </c>
      <c r="L23" s="18">
        <f t="shared" si="6"/>
        <v>6989.38</v>
      </c>
      <c r="M23" s="18">
        <f t="shared" si="6"/>
        <v>8154.91</v>
      </c>
      <c r="N23" s="18">
        <f t="shared" si="6"/>
        <v>210945.76</v>
      </c>
    </row>
    <row r="24" spans="1:14" ht="15.75" x14ac:dyDescent="0.25">
      <c r="A24" s="62" t="s">
        <v>57</v>
      </c>
      <c r="B24" s="62"/>
      <c r="C24" s="62"/>
      <c r="D24" s="24"/>
      <c r="E24" s="24"/>
      <c r="F24" s="24"/>
      <c r="G24" s="24"/>
      <c r="H24" s="24"/>
      <c r="I24" s="24"/>
      <c r="J24" s="24"/>
      <c r="K24" s="24"/>
      <c r="L24" s="63" t="s">
        <v>29</v>
      </c>
      <c r="M24" s="63"/>
      <c r="N24" s="63"/>
    </row>
    <row r="25" spans="1:14" ht="15.75" x14ac:dyDescent="0.25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5.75" x14ac:dyDescent="0.25">
      <c r="A26" s="62" t="s">
        <v>27</v>
      </c>
      <c r="B26" s="62"/>
      <c r="C26" s="62"/>
      <c r="D26" s="24"/>
      <c r="E26" s="24"/>
      <c r="F26" s="24"/>
      <c r="G26" s="24"/>
      <c r="H26" s="24"/>
      <c r="I26" s="24"/>
      <c r="J26" s="24"/>
      <c r="K26" s="24"/>
      <c r="L26" s="63" t="s">
        <v>34</v>
      </c>
      <c r="M26" s="63"/>
      <c r="N26" s="63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F24" sqref="F24"/>
    </sheetView>
  </sheetViews>
  <sheetFormatPr defaultRowHeight="15" x14ac:dyDescent="0.25"/>
  <cols>
    <col min="1" max="1" width="4.140625" customWidth="1"/>
    <col min="2" max="2" width="6.5703125" customWidth="1"/>
    <col min="3" max="3" width="45.5703125" customWidth="1"/>
    <col min="4" max="4" width="13.85546875" customWidth="1"/>
    <col min="5" max="5" width="14.5703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36</v>
      </c>
      <c r="C3" s="5"/>
    </row>
    <row r="4" spans="1:5" x14ac:dyDescent="0.25">
      <c r="A4" s="30" t="s">
        <v>37</v>
      </c>
      <c r="B4" s="30" t="s">
        <v>37</v>
      </c>
      <c r="C4" s="30"/>
      <c r="D4" s="30" t="s">
        <v>38</v>
      </c>
      <c r="E4" s="30" t="s">
        <v>39</v>
      </c>
    </row>
    <row r="5" spans="1:5" x14ac:dyDescent="0.25">
      <c r="A5" s="31" t="s">
        <v>40</v>
      </c>
      <c r="B5" s="31" t="s">
        <v>41</v>
      </c>
      <c r="C5" s="31" t="s">
        <v>42</v>
      </c>
      <c r="D5" s="31" t="s">
        <v>43</v>
      </c>
      <c r="E5" s="31" t="s">
        <v>44</v>
      </c>
    </row>
    <row r="6" spans="1:5" x14ac:dyDescent="0.25">
      <c r="A6" s="26"/>
      <c r="B6" s="26"/>
      <c r="C6" s="13"/>
      <c r="D6" s="29"/>
      <c r="E6" s="26"/>
    </row>
    <row r="7" spans="1:5" x14ac:dyDescent="0.25">
      <c r="A7" s="26"/>
      <c r="B7" s="26"/>
      <c r="C7" s="13"/>
      <c r="D7" s="29"/>
      <c r="E7" s="26"/>
    </row>
    <row r="8" spans="1:5" x14ac:dyDescent="0.25">
      <c r="A8" s="26"/>
      <c r="B8" s="26"/>
      <c r="C8" s="13"/>
      <c r="D8" s="29"/>
      <c r="E8" s="26"/>
    </row>
    <row r="9" spans="1:5" x14ac:dyDescent="0.25">
      <c r="A9" s="26"/>
      <c r="B9" s="26"/>
      <c r="C9" s="13"/>
      <c r="D9" s="29"/>
      <c r="E9" s="26"/>
    </row>
    <row r="10" spans="1:5" x14ac:dyDescent="0.25">
      <c r="A10" s="26"/>
      <c r="B10" s="26"/>
      <c r="C10" s="13"/>
      <c r="D10" s="29"/>
      <c r="E10" s="26"/>
    </row>
    <row r="11" spans="1:5" x14ac:dyDescent="0.25">
      <c r="A11" s="26"/>
      <c r="B11" s="26"/>
      <c r="C11" s="13"/>
      <c r="D11" s="29"/>
      <c r="E11" s="26"/>
    </row>
    <row r="12" spans="1:5" x14ac:dyDescent="0.25">
      <c r="A12" s="26"/>
      <c r="B12" s="26"/>
      <c r="C12" s="13"/>
      <c r="D12" s="29"/>
      <c r="E12" s="26"/>
    </row>
    <row r="13" spans="1:5" x14ac:dyDescent="0.25">
      <c r="A13" s="26"/>
      <c r="B13" s="26"/>
      <c r="C13" s="13"/>
      <c r="D13" s="29"/>
      <c r="E13" s="26"/>
    </row>
    <row r="14" spans="1:5" x14ac:dyDescent="0.25">
      <c r="A14" s="26"/>
      <c r="B14" s="26"/>
      <c r="C14" s="13"/>
      <c r="D14" s="29"/>
      <c r="E14" s="26"/>
    </row>
    <row r="15" spans="1:5" x14ac:dyDescent="0.25">
      <c r="A15" s="26"/>
      <c r="B15" s="26"/>
      <c r="C15" s="13"/>
      <c r="D15" s="26"/>
      <c r="E15" s="26"/>
    </row>
    <row r="16" spans="1:5" x14ac:dyDescent="0.25">
      <c r="A16" s="26"/>
      <c r="B16" s="26"/>
      <c r="C16" s="13"/>
      <c r="D16" s="26"/>
      <c r="E16" s="26"/>
    </row>
    <row r="17" spans="1:5" x14ac:dyDescent="0.25">
      <c r="A17" s="26"/>
      <c r="B17" s="26"/>
      <c r="C17" s="13"/>
      <c r="D17" s="26"/>
      <c r="E17" s="26"/>
    </row>
    <row r="18" spans="1:5" x14ac:dyDescent="0.25">
      <c r="A18" s="26"/>
      <c r="B18" s="26"/>
      <c r="C18" s="13"/>
      <c r="D18" s="26"/>
      <c r="E18" s="26"/>
    </row>
    <row r="19" spans="1:5" x14ac:dyDescent="0.25">
      <c r="A19" s="26"/>
      <c r="B19" s="26"/>
      <c r="C19" s="13"/>
      <c r="D19" s="26"/>
      <c r="E19" s="26"/>
    </row>
    <row r="20" spans="1:5" x14ac:dyDescent="0.25">
      <c r="A20" s="26"/>
      <c r="B20" s="26"/>
      <c r="C20" s="13"/>
      <c r="D20" s="26"/>
      <c r="E20" s="26"/>
    </row>
    <row r="21" spans="1:5" x14ac:dyDescent="0.25">
      <c r="A21" s="26"/>
      <c r="B21" s="26"/>
      <c r="C21" s="13"/>
      <c r="D21" s="26"/>
      <c r="E21" s="26"/>
    </row>
    <row r="22" spans="1:5" x14ac:dyDescent="0.25">
      <c r="A22" s="10"/>
      <c r="B2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Текущий ремонт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2016-01-25T06:41:37Z</cp:lastPrinted>
  <dcterms:created xsi:type="dcterms:W3CDTF">2011-07-25T05:21:17Z</dcterms:created>
  <dcterms:modified xsi:type="dcterms:W3CDTF">2024-01-22T09:33:26Z</dcterms:modified>
</cp:coreProperties>
</file>