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F30B9CE-208C-41B3-928C-B058B2DE769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30" i="1"/>
  <c r="D13" i="1"/>
  <c r="E7" i="1"/>
  <c r="H24" i="1" l="1"/>
  <c r="H40" i="1" l="1"/>
  <c r="H39" i="1"/>
  <c r="F24" i="1"/>
  <c r="F39" i="1" s="1"/>
  <c r="H44" i="1" l="1"/>
  <c r="D19" i="1" s="1"/>
  <c r="F40" i="1"/>
  <c r="F44" i="1" l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<sst xmlns="http://schemas.openxmlformats.org/spreadsheetml/2006/main" count="41" uniqueCount="40">
  <si>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</si>
  <si>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</si>
  <si>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</si>
  <si>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</si>
  <si>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</si>
  <si>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</si>
  <si>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</si>
  <si>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</si>
  <si>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</si>
  <si>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</si>
  <si>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</si>
  <si>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</si>
  <si>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</si>
  <si>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</si>
  <si>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</si>
  <si>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</si>
  <si>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</si>
  <si>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</si>
  <si>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</si>
  <si>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</si>
  <si>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</si>
  <si>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</si>
  <si>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</si>
  <si>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</si>
  <si>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</si>
  <si>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</si>
  <si>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</si>
  <si>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</si>
  <si>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</si>
  <si>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</si>
  <si>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</si>
  <si>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</si>
  <si>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</si>
  <si>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</si>
  <si>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</si>
  <si>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</si>
  <si>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</si>
  <si>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</si>
  <si>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</si>
  <si>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ул.Т.Ушакова,6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</si>
</sst>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9" sqref="F9:G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39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f>1321.8+76.1</f>
        <v>1397.8999999999999</v>
      </c>
      <c r="F7" s="72"/>
      <c r="G7" s="72"/>
      <c r="H7" s="72"/>
      <c r="I7" s="27"/>
    </row>
    <row r="8" spans="1:9" x14ac:dyDescent="0.25">
      <c r="A8" s="76"/>
      <c r="B8" s="77"/>
      <c r="C8" s="77"/>
      <c r="D8" s="78"/>
      <c r="E8" s="26"/>
      <c r="F8" s="72"/>
      <c r="G8" s="72"/>
      <c r="H8" s="72"/>
      <c r="I8" s="72"/>
    </row>
    <row r="9" spans="1:9" x14ac:dyDescent="0.25">
      <c r="A9" s="2"/>
      <c r="B9" s="3"/>
      <c r="C9" s="4"/>
      <c r="D9" s="79" t="s">
        <v>4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95401.3</v>
      </c>
      <c r="E11" s="27"/>
      <c r="F11" s="28"/>
      <c r="G11" s="29"/>
      <c r="H11" s="26"/>
      <c r="I11" s="27"/>
    </row>
    <row r="12" spans="1:9" x14ac:dyDescent="0.25">
      <c r="A12" s="30" t="s">
        <v>5</v>
      </c>
      <c r="B12" s="31"/>
      <c r="C12" s="32"/>
      <c r="D12" s="33">
        <f>F44</f>
        <v>290680.2</v>
      </c>
      <c r="E12" s="27"/>
      <c r="F12" s="26"/>
      <c r="G12" s="27"/>
      <c r="H12" s="33"/>
      <c r="I12" s="27"/>
    </row>
    <row r="13" spans="1:9" x14ac:dyDescent="0.25">
      <c r="A13" s="34" t="s">
        <v>6</v>
      </c>
      <c r="B13" s="35"/>
      <c r="C13" s="36"/>
      <c r="D13" s="40">
        <f>8363.02+272534.92+1555.79+2978.33</f>
        <v>285432.06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7</v>
      </c>
      <c r="B19" s="31"/>
      <c r="C19" s="32"/>
      <c r="D19" s="69">
        <f>H44</f>
        <v>263045.44999999995</v>
      </c>
      <c r="E19" s="70"/>
      <c r="F19" s="83"/>
      <c r="G19" s="70"/>
      <c r="H19" s="33"/>
      <c r="I19" s="27"/>
    </row>
    <row r="20" spans="1:9" x14ac:dyDescent="0.25">
      <c r="A20" s="30" t="s">
        <v>16</v>
      </c>
      <c r="B20" s="31"/>
      <c r="C20" s="32"/>
      <c r="D20" s="69">
        <f>D11+D12+D15+D18-D19</f>
        <v>123036.05000000005</v>
      </c>
      <c r="E20" s="70"/>
      <c r="F20" s="26"/>
      <c r="G20" s="27"/>
      <c r="H20" s="26"/>
      <c r="I20" s="27"/>
    </row>
    <row r="21" spans="1:9" ht="21" customHeight="1" x14ac:dyDescent="0.25">
      <c r="A21" s="23" t="s">
        <v>17</v>
      </c>
      <c r="B21" s="24"/>
      <c r="C21" s="25"/>
      <c r="D21" s="33">
        <f>D12/(E7+E8)/12</f>
        <v>17.328385435295804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18</v>
      </c>
      <c r="G22" s="80"/>
      <c r="H22" s="79" t="s">
        <v>19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8</v>
      </c>
      <c r="B24" s="91"/>
      <c r="C24" s="91"/>
      <c r="D24" s="91"/>
      <c r="E24" s="92"/>
      <c r="F24" s="21">
        <f>F25+F26+F27+F28+F29+F30+F31+F32+F33</f>
        <v>127908.58000000002</v>
      </c>
      <c r="G24" s="22"/>
      <c r="H24" s="21">
        <f>H25+H26+H27+H28+H29+H30+H31+H32+H33+H34</f>
        <v>163558.56999999998</v>
      </c>
      <c r="I24" s="22"/>
    </row>
    <row r="25" spans="1:9" ht="30" customHeight="1" x14ac:dyDescent="0.25">
      <c r="A25" s="23" t="s">
        <v>9</v>
      </c>
      <c r="B25" s="24"/>
      <c r="C25" s="24"/>
      <c r="D25" s="24"/>
      <c r="E25" s="25"/>
      <c r="F25" s="93">
        <v>7380.91</v>
      </c>
      <c r="G25" s="47"/>
      <c r="H25" s="50">
        <v>38496.199999999997</v>
      </c>
      <c r="I25" s="51"/>
    </row>
    <row r="26" spans="1:9" x14ac:dyDescent="0.25">
      <c r="A26" s="58" t="s">
        <v>31</v>
      </c>
      <c r="B26" s="59"/>
      <c r="C26" s="59"/>
      <c r="D26" s="59"/>
      <c r="E26" s="60"/>
      <c r="F26" s="33">
        <v>10232.629999999999</v>
      </c>
      <c r="G26" s="84"/>
      <c r="H26" s="26">
        <v>4174</v>
      </c>
      <c r="I26" s="27"/>
    </row>
    <row r="27" spans="1:9" x14ac:dyDescent="0.25">
      <c r="A27" s="30" t="s">
        <v>10</v>
      </c>
      <c r="B27" s="31"/>
      <c r="C27" s="31"/>
      <c r="D27" s="31"/>
      <c r="E27" s="32"/>
      <c r="F27" s="33">
        <v>8387.4</v>
      </c>
      <c r="G27" s="84"/>
      <c r="H27" s="26">
        <v>13466.63</v>
      </c>
      <c r="I27" s="27"/>
    </row>
    <row r="28" spans="1:9" x14ac:dyDescent="0.25">
      <c r="A28" s="30" t="s">
        <v>15</v>
      </c>
      <c r="B28" s="31"/>
      <c r="C28" s="31"/>
      <c r="D28" s="31"/>
      <c r="E28" s="32"/>
      <c r="F28" s="33">
        <v>7213.16</v>
      </c>
      <c r="G28" s="84"/>
      <c r="H28" s="83">
        <v>9082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v>43782.23</v>
      </c>
      <c r="G29" s="84"/>
      <c r="H29" s="26">
        <f>44117.78+385</f>
        <v>44502.78</v>
      </c>
      <c r="I29" s="27"/>
    </row>
    <row r="30" spans="1:9" x14ac:dyDescent="0.25">
      <c r="A30" s="30" t="s">
        <v>11</v>
      </c>
      <c r="B30" s="31"/>
      <c r="C30" s="31"/>
      <c r="D30" s="31"/>
      <c r="E30" s="32"/>
      <c r="F30" s="33">
        <f>52169.63-1257.38</f>
        <v>50912.25</v>
      </c>
      <c r="G30" s="84"/>
      <c r="H30" s="26">
        <v>53836.959999999999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102"/>
      <c r="G31" s="103"/>
      <c r="H31" s="26"/>
      <c r="I31" s="27"/>
    </row>
    <row r="32" spans="1:9" x14ac:dyDescent="0.25">
      <c r="A32" s="30" t="s">
        <v>12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21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7" t="s">
        <v>24</v>
      </c>
      <c r="B35" s="98"/>
      <c r="C35" s="98"/>
      <c r="D35" s="98"/>
      <c r="E35" s="99"/>
      <c r="F35" s="21">
        <v>64582.98</v>
      </c>
      <c r="G35" s="22"/>
      <c r="H35" s="101">
        <v>64301.16</v>
      </c>
      <c r="I35" s="100"/>
    </row>
    <row r="36" spans="1:9" x14ac:dyDescent="0.25">
      <c r="A36" s="97" t="s">
        <v>22</v>
      </c>
      <c r="B36" s="98"/>
      <c r="C36" s="98"/>
      <c r="D36" s="98"/>
      <c r="E36" s="99"/>
      <c r="F36" s="21"/>
      <c r="G36" s="22"/>
      <c r="H36" s="21"/>
      <c r="I36" s="22"/>
    </row>
    <row r="37" spans="1:9" x14ac:dyDescent="0.25">
      <c r="A37" s="97" t="s">
        <v>23</v>
      </c>
      <c r="B37" s="98"/>
      <c r="C37" s="98"/>
      <c r="D37" s="98"/>
      <c r="E37" s="99"/>
      <c r="F37" s="21"/>
      <c r="G37" s="22"/>
      <c r="H37" s="21"/>
      <c r="I37" s="22"/>
    </row>
    <row r="38" spans="1:9" x14ac:dyDescent="0.25">
      <c r="A38" s="11" t="s">
        <v>30</v>
      </c>
      <c r="B38" s="12"/>
      <c r="C38" s="12"/>
      <c r="D38" s="12"/>
      <c r="E38" s="13"/>
      <c r="F38" s="21">
        <f>94442.12-5690.04</f>
        <v>88752.08</v>
      </c>
      <c r="G38" s="22"/>
      <c r="H38" s="21">
        <v>15350</v>
      </c>
      <c r="I38" s="22"/>
    </row>
    <row r="39" spans="1:9" x14ac:dyDescent="0.25">
      <c r="A39" s="97" t="s">
        <v>25</v>
      </c>
      <c r="B39" s="98"/>
      <c r="C39" s="98"/>
      <c r="D39" s="98"/>
      <c r="E39" s="99"/>
      <c r="F39" s="21">
        <f>F24+F35+F36+F37+F38</f>
        <v>281243.64</v>
      </c>
      <c r="G39" s="100"/>
      <c r="H39" s="21">
        <f>H24+H35+H36+H37+H38</f>
        <v>243209.72999999998</v>
      </c>
      <c r="I39" s="100"/>
    </row>
    <row r="40" spans="1:9" x14ac:dyDescent="0.25">
      <c r="A40" s="11" t="s">
        <v>26</v>
      </c>
      <c r="B40" s="12"/>
      <c r="C40" s="12"/>
      <c r="D40" s="12"/>
      <c r="E40" s="13"/>
      <c r="F40" s="21">
        <f>F41+F42+F43</f>
        <v>9436.56</v>
      </c>
      <c r="G40" s="22"/>
      <c r="H40" s="21">
        <f>H41+H42+H43</f>
        <v>19835.72</v>
      </c>
      <c r="I40" s="22"/>
    </row>
    <row r="41" spans="1:9" x14ac:dyDescent="0.25">
      <c r="A41" s="14" t="s">
        <v>27</v>
      </c>
      <c r="B41" s="15"/>
      <c r="C41" s="15"/>
      <c r="D41" s="15"/>
      <c r="E41" s="16"/>
      <c r="F41" s="21">
        <v>6290.98</v>
      </c>
      <c r="G41" s="22"/>
      <c r="H41" s="21">
        <v>6135.81</v>
      </c>
      <c r="I41" s="22"/>
    </row>
    <row r="42" spans="1:9" x14ac:dyDescent="0.25">
      <c r="A42" s="14" t="s">
        <v>28</v>
      </c>
      <c r="B42" s="15"/>
      <c r="C42" s="15"/>
      <c r="D42" s="15"/>
      <c r="E42" s="16"/>
      <c r="F42" s="21">
        <v>1113.44</v>
      </c>
      <c r="G42" s="22"/>
      <c r="H42" s="21">
        <v>4882.28</v>
      </c>
      <c r="I42" s="22"/>
    </row>
    <row r="43" spans="1:9" x14ac:dyDescent="0.25">
      <c r="A43" s="94" t="s">
        <v>29</v>
      </c>
      <c r="B43" s="95"/>
      <c r="C43" s="95"/>
      <c r="D43" s="95"/>
      <c r="E43" s="96"/>
      <c r="F43" s="21">
        <v>2032.14</v>
      </c>
      <c r="G43" s="22"/>
      <c r="H43" s="21">
        <v>8817.6299999999992</v>
      </c>
      <c r="I43" s="22"/>
    </row>
    <row r="44" spans="1:9" x14ac:dyDescent="0.25">
      <c r="A44" s="97" t="s">
        <v>20</v>
      </c>
      <c r="B44" s="98"/>
      <c r="C44" s="98"/>
      <c r="D44" s="98"/>
      <c r="E44" s="99"/>
      <c r="F44" s="21">
        <f>F39+F40</f>
        <v>290680.2</v>
      </c>
      <c r="G44" s="100"/>
      <c r="H44" s="21">
        <f>H39+H40</f>
        <v>263045.44999999995</v>
      </c>
      <c r="I44" s="100"/>
    </row>
    <row r="46" spans="1:9" x14ac:dyDescent="0.25">
      <c r="A46" t="s">
        <v>33</v>
      </c>
      <c r="F46" t="s">
        <v>14</v>
      </c>
      <c r="H46" t="s">
        <v>13</v>
      </c>
    </row>
    <row r="48" spans="1:9" x14ac:dyDescent="0.25">
      <c r="F48" t="s">
        <v>14</v>
      </c>
    </row>
  </sheetData>
  <mergeCells count="101"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F40:G40"/>
    <mergeCell ref="F41:G41"/>
    <mergeCell ref="F42:G42"/>
    <mergeCell ref="H40:I40"/>
    <mergeCell ref="A39:E39"/>
    <mergeCell ref="F39:G39"/>
    <mergeCell ref="H39:I39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2023-03-10T07:36:38Z</dcterms:modified>
</cp:coreProperties>
</file>