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3923044C-0BF1-48FD-8CAA-61824052976A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заявл" sheetId="8" r:id="rId8"/>
    <sheet name="Дополн.раб.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9" l="1"/>
  <c r="D45" i="2"/>
  <c r="C45" i="2"/>
  <c r="C43" i="2"/>
  <c r="D38" i="2"/>
  <c r="D12" i="9"/>
  <c r="C12" i="9"/>
  <c r="D25" i="1"/>
  <c r="C25" i="1"/>
  <c r="C22" i="1"/>
  <c r="C36" i="2" l="1"/>
  <c r="D6" i="3"/>
  <c r="C14" i="4"/>
  <c r="C6" i="9"/>
  <c r="C8" i="9" s="1"/>
  <c r="D8" i="9" s="1"/>
  <c r="D10" i="9" s="1"/>
  <c r="C10" i="11" l="1"/>
  <c r="D6" i="11" l="1"/>
  <c r="D10" i="11" s="1"/>
  <c r="D12" i="11" s="1"/>
  <c r="C24" i="2"/>
  <c r="C20" i="2" l="1"/>
  <c r="C6" i="4" l="1"/>
  <c r="D6" i="4" s="1"/>
  <c r="D8" i="4" s="1"/>
  <c r="D10" i="4" s="1"/>
  <c r="D14" i="4" s="1"/>
  <c r="D16" i="4" s="1"/>
  <c r="C16" i="2"/>
  <c r="C10" i="2" l="1"/>
  <c r="C12" i="2" s="1"/>
  <c r="D6" i="1"/>
  <c r="D8" i="1" s="1"/>
  <c r="D10" i="1" s="1"/>
  <c r="D12" i="1" s="1"/>
  <c r="D14" i="1" s="1"/>
  <c r="D16" i="1" s="1"/>
  <c r="D18" i="1" s="1"/>
  <c r="C8" i="2" l="1"/>
  <c r="D8" i="2" s="1"/>
  <c r="D12" i="2" s="1"/>
  <c r="D16" i="2" s="1"/>
  <c r="D20" i="2" s="1"/>
  <c r="D24" i="2" s="1"/>
  <c r="D26" i="2" s="1"/>
  <c r="D28" i="2" s="1"/>
  <c r="D30" i="2" s="1"/>
  <c r="D32" i="2" s="1"/>
  <c r="D36" i="2" s="1"/>
  <c r="N11" i="5" l="1"/>
  <c r="E4" i="5"/>
  <c r="M4" i="5"/>
  <c r="L4" i="5"/>
  <c r="K4" i="5"/>
  <c r="J4" i="5"/>
  <c r="I4" i="5"/>
  <c r="H4" i="5"/>
  <c r="G4" i="5"/>
  <c r="F4" i="5"/>
  <c r="D4" i="5"/>
  <c r="C4" i="5"/>
  <c r="B4" i="5"/>
  <c r="N5" i="5"/>
  <c r="E9" i="5"/>
  <c r="E19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6" i="5"/>
  <c r="N8" i="5"/>
  <c r="N18" i="5"/>
  <c r="E14" i="5"/>
  <c r="E24" i="5" l="1"/>
  <c r="N4" i="5"/>
  <c r="N19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N13" i="5"/>
  <c r="J24" i="5" l="1"/>
  <c r="M24" i="5"/>
  <c r="C24" i="5"/>
  <c r="B24" i="5"/>
  <c r="D24" i="5"/>
  <c r="H24" i="5"/>
  <c r="L24" i="5"/>
  <c r="K24" i="5"/>
  <c r="I24" i="5"/>
  <c r="G24" i="5"/>
  <c r="F24" i="5"/>
  <c r="N15" i="5"/>
  <c r="N16" i="5" l="1"/>
  <c r="N14" i="5"/>
  <c r="N10" i="5" l="1"/>
  <c r="N9" i="5"/>
  <c r="N24" i="5" s="1"/>
</calcChain>
</file>

<file path=xl/sharedStrings.xml><?xml version="1.0" encoding="utf-8"?>
<sst xmlns="http://schemas.openxmlformats.org/spreadsheetml/2006/main" count="187" uniqueCount="108">
  <si>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</si>
  <si>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</si>
  <si>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</si>
  <si>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</si>
  <si>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</si>
  <si>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</si>
  <si>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</si>
  <si>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</si>
  <si>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</si>
  <si>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</si>
  <si>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</si>
  <si>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</si>
  <si>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</si>
  <si>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</si>
  <si>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</si>
  <si>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</si>
  <si>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</si>
  <si>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</si>
  <si>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</si>
  <si>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</si>
  <si>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</si>
  <si>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</si>
  <si>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</si>
  <si>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</si>
  <si>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</si>
  <si>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</si>
  <si>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</si>
  <si>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</si>
  <si>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</si>
  <si>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</si>
  <si>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</si>
  <si>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</si>
  <si>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</si>
  <si>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</si>
  <si>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</si>
  <si>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</si>
  <si>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</si>
  <si>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</si>
  <si>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</si>
  <si>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</si>
  <si>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</si>
  <si>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</si>
  <si>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</si>
  <si>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</si>
  <si>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</si>
  <si>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</si>
  <si>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</si>
  <si>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</si>
  <si>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</si>
  <si>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</si>
  <si>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</si>
  <si>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</si>
  <si>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</si>
  <si>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</si>
  <si>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</si>
  <si>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 ОДН: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</si>
  <si>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</si>
  <si>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</si>
  <si>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</si>
  <si>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</si>
  <si>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</si>
  <si>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Лицевой счет. Сводный расчет  2022г</t>
  </si>
  <si>
    <t>Лицевой счёт  2022г</t>
  </si>
  <si>
    <t>Техническое обслуживание домофонов</t>
  </si>
  <si>
    <t>Устранение течи на стояке ХВС Квартира №25</t>
  </si>
  <si>
    <t>Итого за февраль</t>
  </si>
  <si>
    <t>Итого за март</t>
  </si>
  <si>
    <t>Замена стояков отопления кухня и две комнаты до подвала. Квартира №33,29,25</t>
  </si>
  <si>
    <t>Устранение течи на стояке ХВС Квартира №29</t>
  </si>
  <si>
    <t>Уборка снега и наледи с крыши</t>
  </si>
  <si>
    <t>Итого за апрель</t>
  </si>
  <si>
    <t>Отключение отопления</t>
  </si>
  <si>
    <t>Ремонт двери в подъезде №3</t>
  </si>
  <si>
    <t>Итого за май</t>
  </si>
  <si>
    <t>Вывоз крупногабаритного мусора</t>
  </si>
  <si>
    <t>Обход подвалов на предмет утечек</t>
  </si>
  <si>
    <t>Скос травы на придомовой территории</t>
  </si>
  <si>
    <t>Спиливание веток с берез</t>
  </si>
  <si>
    <t>Итого за июнь</t>
  </si>
  <si>
    <t>Замена стояка канализации. Установка гофры на унитаз. Квартира№23</t>
  </si>
  <si>
    <t>Ремонт фасадного освещения</t>
  </si>
  <si>
    <t>Техническое обслуживание подъездного освещения. Замена лампочек и схем</t>
  </si>
  <si>
    <t>Итого за август</t>
  </si>
  <si>
    <t>Замена стояка отопления Квартира №20,16</t>
  </si>
  <si>
    <t>Запуск системы отопления</t>
  </si>
  <si>
    <t>Замена кранов ХВС ГВС в подвале</t>
  </si>
  <si>
    <t>Замена отопительного прибора Квартира №24</t>
  </si>
  <si>
    <t>Итого за сентябрь</t>
  </si>
  <si>
    <t>Ремонт пола в подъезде №1</t>
  </si>
  <si>
    <t>Прочистка канализации</t>
  </si>
  <si>
    <t>Ремонт светильника замена лампочки и схемы Подъезд №2</t>
  </si>
  <si>
    <t>Установка плинтусов в подъезде №1</t>
  </si>
  <si>
    <t>Итого за октябрь</t>
  </si>
  <si>
    <t>Замена полотенцесушителя и стояка отопления Квартира №36</t>
  </si>
  <si>
    <t>сентябрь</t>
  </si>
  <si>
    <t>Устранение течи стояка ГВС Квартира №36</t>
  </si>
  <si>
    <t>Развоздушка ГВС Квартира №5</t>
  </si>
  <si>
    <t>Запуск подъездного отопления. Отогрев подъездного отопления</t>
  </si>
  <si>
    <t>Устранение течи на стояке ГВС. Расширение технического отверстия Квартира №16</t>
  </si>
  <si>
    <t>Изготовление и замена тройника на стояке ГВС в подвале</t>
  </si>
  <si>
    <t>Итого за ноябрь</t>
  </si>
  <si>
    <t>Ремонт светильника замена лампочки и предохранителя Подъезд №3,4</t>
  </si>
  <si>
    <t>Установка пружины на тамбурную дверь Подъезд №2</t>
  </si>
  <si>
    <t>Уборка снежных шапок и наледи с крыши. Очистка канализационных труб от куржака</t>
  </si>
  <si>
    <t xml:space="preserve">Уборка снежных шапок и сосулек на крыше. </t>
  </si>
  <si>
    <t>Ремонт дверного блока Подъезд №2</t>
  </si>
  <si>
    <t>Итого за декабрь</t>
  </si>
  <si>
    <t>Работы ППР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</si>
</sst>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6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3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workbookViewId="0">
      <selection activeCell="D26" sqref="D26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51" t="s">
        <v>62</v>
      </c>
      <c r="C1" s="51"/>
      <c r="D1" s="51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50" t="s">
        <v>6</v>
      </c>
      <c r="C3" s="50"/>
      <c r="D3" s="50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 x14ac:dyDescent="0.25">
      <c r="A5" s="36"/>
      <c r="B5" s="37" t="s">
        <v>7</v>
      </c>
      <c r="C5" s="36"/>
      <c r="D5" s="37"/>
    </row>
    <row r="6" spans="1:8" x14ac:dyDescent="0.25">
      <c r="A6" s="36">
        <v>1</v>
      </c>
      <c r="B6" s="36" t="s">
        <v>64</v>
      </c>
      <c r="C6" s="36">
        <v>1758</v>
      </c>
      <c r="D6" s="37">
        <f>C6</f>
        <v>1758</v>
      </c>
    </row>
    <row r="7" spans="1:8" x14ac:dyDescent="0.25">
      <c r="A7" s="36"/>
      <c r="B7" s="37" t="s">
        <v>9</v>
      </c>
      <c r="C7" s="36"/>
      <c r="D7" s="36"/>
    </row>
    <row r="8" spans="1:8" x14ac:dyDescent="0.25">
      <c r="A8" s="36">
        <v>1</v>
      </c>
      <c r="B8" s="36" t="s">
        <v>68</v>
      </c>
      <c r="C8" s="36">
        <v>788</v>
      </c>
      <c r="D8" s="37">
        <f>C8+D6</f>
        <v>2546</v>
      </c>
    </row>
    <row r="9" spans="1:8" x14ac:dyDescent="0.25">
      <c r="A9" s="38"/>
      <c r="B9" s="37" t="s">
        <v>10</v>
      </c>
      <c r="C9" s="38"/>
      <c r="D9" s="38"/>
    </row>
    <row r="10" spans="1:8" x14ac:dyDescent="0.25">
      <c r="A10" s="36">
        <v>1</v>
      </c>
      <c r="B10" s="36" t="s">
        <v>71</v>
      </c>
      <c r="C10" s="36">
        <v>1116</v>
      </c>
      <c r="D10" s="39">
        <f>C10+D8</f>
        <v>3662</v>
      </c>
    </row>
    <row r="11" spans="1:8" x14ac:dyDescent="0.25">
      <c r="A11" s="36"/>
      <c r="B11" s="37" t="s">
        <v>11</v>
      </c>
      <c r="C11" s="36"/>
      <c r="D11" s="39"/>
    </row>
    <row r="12" spans="1:8" x14ac:dyDescent="0.25">
      <c r="A12" s="46">
        <v>1</v>
      </c>
      <c r="B12" s="36" t="s">
        <v>75</v>
      </c>
      <c r="C12" s="38">
        <v>372</v>
      </c>
      <c r="D12" s="39">
        <f>C12+D10</f>
        <v>4034</v>
      </c>
    </row>
    <row r="13" spans="1:8" x14ac:dyDescent="0.25">
      <c r="A13" s="36"/>
      <c r="B13" s="37" t="s">
        <v>13</v>
      </c>
      <c r="C13" s="36"/>
      <c r="D13" s="39"/>
    </row>
    <row r="14" spans="1:8" x14ac:dyDescent="0.25">
      <c r="A14" s="36">
        <v>1</v>
      </c>
      <c r="B14" s="36" t="s">
        <v>75</v>
      </c>
      <c r="C14" s="36">
        <v>372</v>
      </c>
      <c r="D14" s="39">
        <f>C14+D12</f>
        <v>4406</v>
      </c>
    </row>
    <row r="15" spans="1:8" x14ac:dyDescent="0.25">
      <c r="A15" s="38"/>
      <c r="B15" s="39" t="s">
        <v>14</v>
      </c>
      <c r="C15" s="39"/>
      <c r="D15" s="39"/>
    </row>
    <row r="16" spans="1:8" x14ac:dyDescent="0.25">
      <c r="A16" s="38">
        <v>1</v>
      </c>
      <c r="B16" s="38" t="s">
        <v>84</v>
      </c>
      <c r="C16" s="38">
        <v>744</v>
      </c>
      <c r="D16" s="39">
        <f>C16+D14</f>
        <v>5150</v>
      </c>
    </row>
    <row r="17" spans="1:4" x14ac:dyDescent="0.25">
      <c r="A17" s="36"/>
      <c r="B17" s="37" t="s">
        <v>15</v>
      </c>
      <c r="C17" s="36"/>
      <c r="D17" s="39"/>
    </row>
    <row r="18" spans="1:4" x14ac:dyDescent="0.25">
      <c r="A18" s="36">
        <v>1</v>
      </c>
      <c r="B18" s="36" t="s">
        <v>89</v>
      </c>
      <c r="C18" s="37">
        <v>1488</v>
      </c>
      <c r="D18" s="39">
        <f>C18+D16</f>
        <v>6638</v>
      </c>
    </row>
    <row r="19" spans="1:4" x14ac:dyDescent="0.25">
      <c r="A19" s="36"/>
      <c r="B19" s="37" t="s">
        <v>16</v>
      </c>
      <c r="C19" s="36"/>
      <c r="D19" s="39"/>
    </row>
    <row r="20" spans="1:4" x14ac:dyDescent="0.25">
      <c r="A20" s="36">
        <v>1</v>
      </c>
      <c r="B20" s="36" t="s">
        <v>95</v>
      </c>
      <c r="C20" s="36">
        <v>1520</v>
      </c>
      <c r="D20" s="39"/>
    </row>
    <row r="21" spans="1:4" x14ac:dyDescent="0.25">
      <c r="A21" s="38">
        <v>2</v>
      </c>
      <c r="B21" s="36" t="s">
        <v>96</v>
      </c>
      <c r="C21" s="38">
        <v>744</v>
      </c>
      <c r="D21" s="39"/>
    </row>
    <row r="22" spans="1:4" ht="30" x14ac:dyDescent="0.25">
      <c r="A22" s="38">
        <v>3</v>
      </c>
      <c r="B22" s="36" t="s">
        <v>97</v>
      </c>
      <c r="C22" s="38">
        <f>3372+2842</f>
        <v>6214</v>
      </c>
      <c r="D22" s="39"/>
    </row>
    <row r="23" spans="1:4" ht="30" x14ac:dyDescent="0.25">
      <c r="A23" s="38">
        <v>4</v>
      </c>
      <c r="B23" s="36" t="s">
        <v>98</v>
      </c>
      <c r="C23" s="38">
        <v>2724</v>
      </c>
      <c r="D23" s="39"/>
    </row>
    <row r="24" spans="1:4" ht="30" x14ac:dyDescent="0.25">
      <c r="A24" s="38">
        <v>5</v>
      </c>
      <c r="B24" s="36" t="s">
        <v>99</v>
      </c>
      <c r="C24" s="38">
        <v>4319.8999999999996</v>
      </c>
      <c r="D24" s="39"/>
    </row>
    <row r="25" spans="1:4" x14ac:dyDescent="0.25">
      <c r="A25" s="38"/>
      <c r="B25" s="37" t="s">
        <v>100</v>
      </c>
      <c r="C25" s="39">
        <f>SUM(C20:C24)</f>
        <v>15521.9</v>
      </c>
      <c r="D25" s="39">
        <f>C25+D18</f>
        <v>22159.9</v>
      </c>
    </row>
    <row r="26" spans="1:4" x14ac:dyDescent="0.25">
      <c r="A26" s="38"/>
      <c r="B26" s="36"/>
      <c r="C26" s="38"/>
      <c r="D26" s="39"/>
    </row>
    <row r="27" spans="1:4" x14ac:dyDescent="0.25">
      <c r="A27" s="38"/>
      <c r="B27" s="36"/>
      <c r="C27" s="38"/>
      <c r="D27" s="39"/>
    </row>
    <row r="28" spans="1:4" x14ac:dyDescent="0.25">
      <c r="A28" s="38"/>
      <c r="B28" s="37"/>
      <c r="C28" s="39"/>
      <c r="D28" s="39"/>
    </row>
    <row r="29" spans="1:4" x14ac:dyDescent="0.25">
      <c r="A29" s="38"/>
      <c r="B29" s="37"/>
      <c r="C29" s="39"/>
      <c r="D29" s="39"/>
    </row>
    <row r="30" spans="1:4" x14ac:dyDescent="0.25">
      <c r="A30" s="38"/>
      <c r="B30" s="36"/>
      <c r="C30" s="39"/>
      <c r="D30" s="39"/>
    </row>
    <row r="31" spans="1:4" x14ac:dyDescent="0.25">
      <c r="A31" s="38"/>
      <c r="B31" s="37"/>
      <c r="C31" s="39"/>
      <c r="D31" s="39"/>
    </row>
    <row r="32" spans="1:4" x14ac:dyDescent="0.25">
      <c r="A32" s="38"/>
      <c r="B32" s="36"/>
      <c r="C32" s="39"/>
      <c r="D32" s="39"/>
    </row>
    <row r="33" spans="1:4" x14ac:dyDescent="0.25">
      <c r="A33" s="38"/>
      <c r="B33" s="37"/>
      <c r="C33" s="39"/>
      <c r="D33" s="39"/>
    </row>
    <row r="34" spans="1:4" x14ac:dyDescent="0.25">
      <c r="A34" s="38"/>
      <c r="B34" s="36"/>
      <c r="C34" s="38"/>
      <c r="D34" s="39"/>
    </row>
    <row r="35" spans="1:4" x14ac:dyDescent="0.25">
      <c r="A35" s="38"/>
      <c r="B35" s="36"/>
      <c r="C35" s="38"/>
      <c r="D35" s="39"/>
    </row>
    <row r="36" spans="1:4" x14ac:dyDescent="0.25">
      <c r="A36" s="38"/>
      <c r="B36" s="37"/>
      <c r="C36" s="39"/>
      <c r="D36" s="39"/>
    </row>
    <row r="37" spans="1:4" x14ac:dyDescent="0.25">
      <c r="A37" s="38"/>
      <c r="B37" s="37"/>
      <c r="C37" s="39"/>
      <c r="D37" s="39"/>
    </row>
    <row r="38" spans="1:4" x14ac:dyDescent="0.25">
      <c r="A38" s="38"/>
      <c r="B38" s="36"/>
      <c r="C38" s="39"/>
      <c r="D38" s="39"/>
    </row>
    <row r="39" spans="1:4" x14ac:dyDescent="0.25">
      <c r="A39" s="38"/>
      <c r="B39" s="37"/>
      <c r="C39" s="39"/>
      <c r="D39" s="39"/>
    </row>
    <row r="40" spans="1:4" x14ac:dyDescent="0.25">
      <c r="A40" s="38"/>
      <c r="B40" s="37"/>
      <c r="C40" s="39"/>
      <c r="D40" s="39"/>
    </row>
    <row r="41" spans="1:4" x14ac:dyDescent="0.25">
      <c r="A41" s="38"/>
      <c r="B41" s="37"/>
      <c r="C41" s="39"/>
      <c r="D41" s="39"/>
    </row>
    <row r="42" spans="1:4" x14ac:dyDescent="0.25">
      <c r="A42" s="38"/>
      <c r="B42" s="37"/>
      <c r="C42" s="39"/>
      <c r="D42" s="39"/>
    </row>
    <row r="43" spans="1:4" x14ac:dyDescent="0.25">
      <c r="A43" s="38"/>
      <c r="B43" s="37"/>
      <c r="C43" s="39"/>
      <c r="D43" s="39"/>
    </row>
    <row r="44" spans="1:4" x14ac:dyDescent="0.25">
      <c r="A44" s="38"/>
      <c r="B44" s="37"/>
      <c r="C44" s="39"/>
      <c r="D44" s="39"/>
    </row>
    <row r="45" spans="1:4" x14ac:dyDescent="0.25">
      <c r="A45" s="38"/>
      <c r="B45" s="37"/>
      <c r="C45" s="39"/>
      <c r="D45" s="39"/>
    </row>
    <row r="46" spans="1:4" x14ac:dyDescent="0.25">
      <c r="A46" s="38"/>
      <c r="B46" s="37"/>
      <c r="C46" s="39"/>
      <c r="D46" s="39"/>
    </row>
    <row r="47" spans="1:4" x14ac:dyDescent="0.25">
      <c r="A47" s="38"/>
      <c r="B47" s="37"/>
      <c r="C47" s="39"/>
      <c r="D47" s="39"/>
    </row>
    <row r="48" spans="1:4" x14ac:dyDescent="0.25">
      <c r="A48" s="38"/>
      <c r="B48" s="37"/>
      <c r="C48" s="39"/>
      <c r="D48" s="39"/>
    </row>
    <row r="49" spans="1:6" x14ac:dyDescent="0.25">
      <c r="A49" s="38"/>
      <c r="B49" s="36"/>
      <c r="C49" s="36"/>
      <c r="D49" s="39"/>
    </row>
    <row r="50" spans="1:6" x14ac:dyDescent="0.25">
      <c r="A50" s="38"/>
      <c r="B50" s="36"/>
      <c r="C50" s="38"/>
      <c r="D50" s="38"/>
    </row>
    <row r="51" spans="1:6" x14ac:dyDescent="0.25">
      <c r="A51" s="38"/>
      <c r="B51" s="36"/>
      <c r="C51" s="39"/>
      <c r="D51" s="39"/>
    </row>
    <row r="52" spans="1:6" x14ac:dyDescent="0.25">
      <c r="A52" s="38"/>
      <c r="B52" s="36"/>
      <c r="C52" s="38"/>
      <c r="D52" s="39"/>
    </row>
    <row r="53" spans="1:6" x14ac:dyDescent="0.25">
      <c r="A53" s="38"/>
      <c r="B53" s="36"/>
      <c r="C53" s="38"/>
      <c r="D53" s="39"/>
    </row>
    <row r="54" spans="1:6" x14ac:dyDescent="0.25">
      <c r="A54" s="38"/>
      <c r="B54" s="38"/>
      <c r="C54" s="38"/>
      <c r="D54" s="49"/>
    </row>
    <row r="55" spans="1:6" x14ac:dyDescent="0.25">
      <c r="A55" s="38"/>
      <c r="B55" s="37"/>
      <c r="C55" s="37"/>
      <c r="D55" s="39"/>
      <c r="F55" s="23"/>
    </row>
    <row r="56" spans="1:6" x14ac:dyDescent="0.25">
      <c r="A56" s="38"/>
      <c r="B56" s="37"/>
      <c r="C56" s="38"/>
      <c r="D56" s="38"/>
    </row>
    <row r="57" spans="1:6" x14ac:dyDescent="0.25">
      <c r="A57" s="38"/>
      <c r="B57" s="36"/>
      <c r="C57" s="38"/>
      <c r="D57" s="38"/>
    </row>
    <row r="58" spans="1:6" x14ac:dyDescent="0.25">
      <c r="A58" s="46"/>
      <c r="B58" s="46"/>
      <c r="C58" s="46"/>
      <c r="D58" s="46"/>
    </row>
    <row r="59" spans="1:6" x14ac:dyDescent="0.25">
      <c r="A59" s="46"/>
      <c r="B59" s="46"/>
      <c r="C59" s="46"/>
      <c r="D59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abSelected="1" workbookViewId="0">
      <selection activeCell="D15" sqref="D15"/>
    </sheetView>
  </sheetViews>
  <sheetFormatPr defaultRowHeight="15" x14ac:dyDescent="0.25"/>
  <cols>
    <col min="1" max="1" width="6.28515625" customWidth="1"/>
    <col min="2" max="2" width="45.140625" customWidth="1"/>
    <col min="4" max="4" width="10.85546875" customWidth="1"/>
  </cols>
  <sheetData>
    <row r="1" spans="1:5" ht="21" x14ac:dyDescent="0.35">
      <c r="A1" s="1"/>
      <c r="B1" s="51" t="s">
        <v>62</v>
      </c>
      <c r="C1" s="51"/>
      <c r="D1" s="51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52" t="s">
        <v>32</v>
      </c>
      <c r="C3" s="50"/>
      <c r="D3" s="50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14"/>
      <c r="B5" s="19" t="s">
        <v>13</v>
      </c>
      <c r="C5" s="14"/>
      <c r="D5" s="14"/>
      <c r="E5" s="1"/>
    </row>
    <row r="6" spans="1:5" x14ac:dyDescent="0.25">
      <c r="A6" s="36">
        <v>1</v>
      </c>
      <c r="B6" s="36" t="s">
        <v>80</v>
      </c>
      <c r="C6" s="36">
        <f>3136+2823</f>
        <v>5959</v>
      </c>
      <c r="D6" s="37"/>
      <c r="E6" s="20"/>
    </row>
    <row r="7" spans="1:5" ht="30" x14ac:dyDescent="0.25">
      <c r="A7" s="36">
        <v>2</v>
      </c>
      <c r="B7" s="36" t="s">
        <v>81</v>
      </c>
      <c r="C7" s="36">
        <v>1556</v>
      </c>
      <c r="D7" s="37"/>
      <c r="E7" s="20"/>
    </row>
    <row r="8" spans="1:5" x14ac:dyDescent="0.25">
      <c r="A8" s="36"/>
      <c r="B8" s="37" t="s">
        <v>82</v>
      </c>
      <c r="C8" s="37">
        <f>SUM(C6:C7)</f>
        <v>7515</v>
      </c>
      <c r="D8" s="37">
        <f>C8</f>
        <v>7515</v>
      </c>
    </row>
    <row r="9" spans="1:5" x14ac:dyDescent="0.25">
      <c r="A9" s="36"/>
      <c r="B9" s="37" t="s">
        <v>15</v>
      </c>
      <c r="C9" s="36"/>
      <c r="D9" s="37"/>
    </row>
    <row r="10" spans="1:5" ht="30" x14ac:dyDescent="0.25">
      <c r="A10" s="36">
        <v>1</v>
      </c>
      <c r="B10" s="36" t="s">
        <v>90</v>
      </c>
      <c r="C10" s="37">
        <v>1210</v>
      </c>
      <c r="D10" s="37">
        <f>C10+D8</f>
        <v>8725</v>
      </c>
    </row>
    <row r="11" spans="1:5" x14ac:dyDescent="0.25">
      <c r="A11" s="36"/>
      <c r="B11" s="37" t="s">
        <v>16</v>
      </c>
      <c r="C11" s="36"/>
      <c r="D11" s="37"/>
    </row>
    <row r="12" spans="1:5" ht="30" x14ac:dyDescent="0.25">
      <c r="A12" s="36"/>
      <c r="B12" s="36" t="s">
        <v>101</v>
      </c>
      <c r="C12" s="37">
        <f>1210+1210</f>
        <v>2420</v>
      </c>
      <c r="D12" s="37">
        <f>C12+D10</f>
        <v>11145</v>
      </c>
      <c r="E12" s="20"/>
    </row>
    <row r="13" spans="1:5" x14ac:dyDescent="0.25">
      <c r="A13" s="36"/>
      <c r="B13" s="37" t="s">
        <v>17</v>
      </c>
      <c r="C13" s="37"/>
      <c r="D13" s="39"/>
      <c r="E13" s="20"/>
    </row>
    <row r="14" spans="1:5" x14ac:dyDescent="0.25">
      <c r="A14" s="36">
        <v>1</v>
      </c>
      <c r="B14" s="36" t="s">
        <v>107</v>
      </c>
      <c r="C14" s="36">
        <v>2326</v>
      </c>
      <c r="D14" s="39">
        <f>C14+D12</f>
        <v>13471</v>
      </c>
    </row>
    <row r="15" spans="1:5" x14ac:dyDescent="0.25">
      <c r="A15" s="36"/>
      <c r="B15" s="36"/>
      <c r="C15" s="36"/>
      <c r="D15" s="37"/>
    </row>
    <row r="16" spans="1:5" x14ac:dyDescent="0.25">
      <c r="A16" s="36"/>
      <c r="B16" s="37"/>
      <c r="C16" s="37"/>
      <c r="D16" s="37"/>
    </row>
    <row r="17" spans="1:5" x14ac:dyDescent="0.25">
      <c r="A17" s="14"/>
      <c r="B17" s="19"/>
      <c r="C17" s="14"/>
      <c r="D17" s="37"/>
      <c r="E17" s="20"/>
    </row>
    <row r="18" spans="1:5" x14ac:dyDescent="0.25">
      <c r="A18" s="14"/>
      <c r="B18" s="36"/>
      <c r="C18" s="36"/>
      <c r="D18" s="37"/>
    </row>
    <row r="19" spans="1:5" x14ac:dyDescent="0.25">
      <c r="A19" s="36"/>
      <c r="B19" s="37"/>
      <c r="C19" s="37"/>
      <c r="D19" s="37"/>
    </row>
    <row r="20" spans="1:5" x14ac:dyDescent="0.25">
      <c r="A20" s="36"/>
      <c r="B20" s="36"/>
      <c r="C20" s="36"/>
      <c r="D20" s="37"/>
    </row>
    <row r="21" spans="1:5" x14ac:dyDescent="0.25">
      <c r="A21" s="36"/>
      <c r="B21" s="36"/>
      <c r="C21" s="36"/>
      <c r="D21" s="37"/>
    </row>
    <row r="22" spans="1:5" x14ac:dyDescent="0.25">
      <c r="A22" s="36"/>
      <c r="B22" s="37"/>
      <c r="C22" s="36"/>
      <c r="D22" s="37"/>
    </row>
    <row r="23" spans="1:5" x14ac:dyDescent="0.25">
      <c r="A23" s="36"/>
      <c r="B23" s="36"/>
      <c r="C23" s="37"/>
      <c r="D23" s="37"/>
    </row>
    <row r="24" spans="1:5" x14ac:dyDescent="0.25">
      <c r="A24" s="36"/>
      <c r="B24" s="37"/>
      <c r="C24" s="36"/>
      <c r="D24" s="37"/>
    </row>
    <row r="25" spans="1:5" x14ac:dyDescent="0.25">
      <c r="A25" s="36"/>
      <c r="B25" s="36"/>
      <c r="C25" s="36"/>
      <c r="D25" s="37"/>
    </row>
    <row r="26" spans="1:5" x14ac:dyDescent="0.25">
      <c r="A26" s="36"/>
      <c r="B26" s="36"/>
      <c r="C26" s="36"/>
      <c r="D26" s="37"/>
    </row>
    <row r="27" spans="1:5" x14ac:dyDescent="0.25">
      <c r="A27" s="36"/>
      <c r="B27" s="37"/>
      <c r="C27" s="36"/>
      <c r="D27" s="37"/>
    </row>
    <row r="28" spans="1:5" x14ac:dyDescent="0.25">
      <c r="A28" s="36"/>
      <c r="B28" s="36"/>
      <c r="C28" s="36"/>
      <c r="D28" s="36"/>
    </row>
    <row r="29" spans="1:5" x14ac:dyDescent="0.25">
      <c r="A29" s="36"/>
      <c r="B29" s="36"/>
      <c r="C29" s="36"/>
      <c r="D29" s="37"/>
    </row>
    <row r="30" spans="1:5" x14ac:dyDescent="0.25">
      <c r="A30" s="38"/>
      <c r="B30" s="36"/>
      <c r="C30" s="38"/>
      <c r="D30" s="39"/>
    </row>
    <row r="31" spans="1:5" x14ac:dyDescent="0.25">
      <c r="A31" s="36"/>
      <c r="B31" s="37"/>
      <c r="C31" s="36"/>
      <c r="D31" s="37"/>
    </row>
    <row r="32" spans="1:5" x14ac:dyDescent="0.25">
      <c r="A32" s="37"/>
      <c r="B32" s="36"/>
      <c r="C32" s="36"/>
      <c r="D32" s="39"/>
    </row>
    <row r="33" spans="1:4" x14ac:dyDescent="0.25">
      <c r="A33" s="48"/>
      <c r="B33" s="36"/>
      <c r="C33" s="36"/>
      <c r="D33" s="41"/>
    </row>
    <row r="34" spans="1:4" x14ac:dyDescent="0.25">
      <c r="A34" s="38"/>
      <c r="B34" s="37"/>
      <c r="C34" s="38"/>
      <c r="D34" s="39"/>
    </row>
    <row r="35" spans="1:4" x14ac:dyDescent="0.25">
      <c r="A35" s="42"/>
      <c r="B35" s="37"/>
      <c r="C35" s="38"/>
      <c r="D35" s="41"/>
    </row>
    <row r="36" spans="1:4" x14ac:dyDescent="0.25">
      <c r="A36" s="38"/>
      <c r="B36" s="36"/>
      <c r="C36" s="38"/>
      <c r="D36" s="38"/>
    </row>
    <row r="37" spans="1:4" x14ac:dyDescent="0.25">
      <c r="A37" s="38"/>
      <c r="B37" s="36"/>
      <c r="C37" s="36"/>
      <c r="D37" s="39"/>
    </row>
    <row r="38" spans="1:4" x14ac:dyDescent="0.25">
      <c r="A38" s="38"/>
      <c r="B38" s="36"/>
      <c r="C38" s="36"/>
      <c r="D38" s="39"/>
    </row>
    <row r="39" spans="1:4" x14ac:dyDescent="0.25">
      <c r="A39" s="40"/>
      <c r="B39" s="36"/>
      <c r="C39" s="38"/>
      <c r="D39" s="41"/>
    </row>
    <row r="40" spans="1:4" x14ac:dyDescent="0.25">
      <c r="A40" s="3"/>
      <c r="B40" s="3"/>
      <c r="C40" s="3"/>
      <c r="D40" s="21"/>
    </row>
    <row r="41" spans="1:4" x14ac:dyDescent="0.25">
      <c r="A41" s="3"/>
      <c r="B41" s="3"/>
      <c r="C41" s="3"/>
      <c r="D41" s="21"/>
    </row>
    <row r="42" spans="1:4" x14ac:dyDescent="0.25">
      <c r="A42" s="21"/>
      <c r="B42" s="3"/>
      <c r="C42" s="21"/>
      <c r="D42" s="26"/>
    </row>
    <row r="43" spans="1:4" x14ac:dyDescent="0.25">
      <c r="A43" s="21"/>
      <c r="B43" s="19"/>
      <c r="C43" s="19"/>
      <c r="D43" s="22"/>
    </row>
    <row r="44" spans="1:4" x14ac:dyDescent="0.25">
      <c r="A44" s="21"/>
      <c r="B44" s="3"/>
      <c r="C44" s="21"/>
      <c r="D44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22" workbookViewId="0">
      <selection activeCell="D46" sqref="D46"/>
    </sheetView>
  </sheetViews>
  <sheetFormatPr defaultRowHeight="15" x14ac:dyDescent="0.2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 x14ac:dyDescent="0.35">
      <c r="A1" s="1"/>
      <c r="B1" s="51" t="s">
        <v>62</v>
      </c>
      <c r="C1" s="51"/>
      <c r="D1" s="51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52" t="s">
        <v>46</v>
      </c>
      <c r="C3" s="53"/>
      <c r="D3" s="53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x14ac:dyDescent="0.25">
      <c r="A5" s="14"/>
      <c r="B5" s="19" t="s">
        <v>2</v>
      </c>
      <c r="C5" s="14"/>
      <c r="D5" s="14"/>
      <c r="E5" s="1"/>
      <c r="F5" s="1"/>
      <c r="G5" s="1"/>
      <c r="H5" s="1"/>
    </row>
    <row r="6" spans="1:8" x14ac:dyDescent="0.25">
      <c r="A6" s="36">
        <v>1</v>
      </c>
      <c r="B6" s="36" t="s">
        <v>59</v>
      </c>
      <c r="C6" s="36">
        <v>4464</v>
      </c>
      <c r="D6" s="37"/>
    </row>
    <row r="7" spans="1:8" x14ac:dyDescent="0.25">
      <c r="A7" s="36">
        <v>2</v>
      </c>
      <c r="B7" s="36" t="s">
        <v>63</v>
      </c>
      <c r="C7" s="36">
        <v>1296</v>
      </c>
      <c r="D7" s="36"/>
    </row>
    <row r="8" spans="1:8" x14ac:dyDescent="0.25">
      <c r="A8" s="36"/>
      <c r="B8" s="37" t="s">
        <v>60</v>
      </c>
      <c r="C8" s="37">
        <f>SUM(C6:C7)</f>
        <v>5760</v>
      </c>
      <c r="D8" s="37">
        <f>C8</f>
        <v>5760</v>
      </c>
    </row>
    <row r="9" spans="1:8" s="20" customFormat="1" x14ac:dyDescent="0.25">
      <c r="A9" s="36"/>
      <c r="B9" s="37" t="s">
        <v>7</v>
      </c>
      <c r="C9" s="36"/>
      <c r="D9" s="37"/>
    </row>
    <row r="10" spans="1:8" s="20" customFormat="1" x14ac:dyDescent="0.25">
      <c r="A10" s="36">
        <v>1</v>
      </c>
      <c r="B10" s="36" t="s">
        <v>59</v>
      </c>
      <c r="C10" s="36">
        <f>2232+3348</f>
        <v>5580</v>
      </c>
      <c r="D10" s="37"/>
    </row>
    <row r="11" spans="1:8" x14ac:dyDescent="0.25">
      <c r="A11" s="36">
        <v>2</v>
      </c>
      <c r="B11" s="36" t="s">
        <v>63</v>
      </c>
      <c r="C11" s="36">
        <v>1296</v>
      </c>
      <c r="D11" s="36"/>
      <c r="F11" t="s">
        <v>30</v>
      </c>
    </row>
    <row r="12" spans="1:8" s="20" customFormat="1" x14ac:dyDescent="0.25">
      <c r="A12" s="36"/>
      <c r="B12" s="37" t="s">
        <v>65</v>
      </c>
      <c r="C12" s="37">
        <f>SUM(C10:C11)</f>
        <v>6876</v>
      </c>
      <c r="D12" s="37">
        <f>C12+D8</f>
        <v>12636</v>
      </c>
    </row>
    <row r="13" spans="1:8" x14ac:dyDescent="0.25">
      <c r="A13" s="36"/>
      <c r="B13" s="37" t="s">
        <v>3</v>
      </c>
      <c r="C13" s="36"/>
      <c r="D13" s="37"/>
    </row>
    <row r="14" spans="1:8" x14ac:dyDescent="0.25">
      <c r="A14" s="36">
        <v>1</v>
      </c>
      <c r="B14" s="36" t="s">
        <v>63</v>
      </c>
      <c r="C14" s="36">
        <v>1296</v>
      </c>
      <c r="D14" s="37"/>
    </row>
    <row r="15" spans="1:8" x14ac:dyDescent="0.25">
      <c r="A15" s="36">
        <v>2</v>
      </c>
      <c r="B15" s="36" t="s">
        <v>59</v>
      </c>
      <c r="C15" s="36">
        <v>9672</v>
      </c>
      <c r="D15" s="37"/>
    </row>
    <row r="16" spans="1:8" x14ac:dyDescent="0.25">
      <c r="A16" s="36"/>
      <c r="B16" s="37" t="s">
        <v>66</v>
      </c>
      <c r="C16" s="37">
        <f>SUM(C14:C15)</f>
        <v>10968</v>
      </c>
      <c r="D16" s="37">
        <f>C16+D12</f>
        <v>23604</v>
      </c>
    </row>
    <row r="17" spans="1:4" x14ac:dyDescent="0.25">
      <c r="A17" s="36"/>
      <c r="B17" s="37" t="s">
        <v>9</v>
      </c>
      <c r="C17" s="36"/>
      <c r="D17" s="37"/>
    </row>
    <row r="18" spans="1:4" x14ac:dyDescent="0.25">
      <c r="A18" s="36">
        <v>1</v>
      </c>
      <c r="B18" s="36" t="s">
        <v>63</v>
      </c>
      <c r="C18" s="36">
        <v>1296</v>
      </c>
      <c r="D18" s="37"/>
    </row>
    <row r="19" spans="1:4" x14ac:dyDescent="0.25">
      <c r="A19" s="36">
        <v>2</v>
      </c>
      <c r="B19" s="36" t="s">
        <v>69</v>
      </c>
      <c r="C19" s="36">
        <v>2232</v>
      </c>
      <c r="D19" s="37"/>
    </row>
    <row r="20" spans="1:4" x14ac:dyDescent="0.25">
      <c r="A20" s="36"/>
      <c r="B20" s="37" t="s">
        <v>70</v>
      </c>
      <c r="C20" s="37">
        <f>SUM(C18:C19)</f>
        <v>3528</v>
      </c>
      <c r="D20" s="37">
        <f>C20+D16</f>
        <v>27132</v>
      </c>
    </row>
    <row r="21" spans="1:4" x14ac:dyDescent="0.25">
      <c r="A21" s="36"/>
      <c r="B21" s="37" t="s">
        <v>10</v>
      </c>
      <c r="C21" s="37"/>
      <c r="D21" s="37"/>
    </row>
    <row r="22" spans="1:4" x14ac:dyDescent="0.25">
      <c r="A22" s="36">
        <v>1</v>
      </c>
      <c r="B22" s="36" t="s">
        <v>63</v>
      </c>
      <c r="C22" s="36">
        <v>1296</v>
      </c>
      <c r="D22" s="37"/>
    </row>
    <row r="23" spans="1:4" x14ac:dyDescent="0.25">
      <c r="A23" s="36">
        <v>2</v>
      </c>
      <c r="B23" s="36" t="s">
        <v>72</v>
      </c>
      <c r="C23" s="36">
        <v>2232</v>
      </c>
      <c r="D23" s="37"/>
    </row>
    <row r="24" spans="1:4" x14ac:dyDescent="0.25">
      <c r="A24" s="36"/>
      <c r="B24" s="37" t="s">
        <v>73</v>
      </c>
      <c r="C24" s="37">
        <f>SUM(C22:C23)</f>
        <v>3528</v>
      </c>
      <c r="D24" s="37">
        <f>C24+D20</f>
        <v>30660</v>
      </c>
    </row>
    <row r="25" spans="1:4" x14ac:dyDescent="0.25">
      <c r="A25" s="36"/>
      <c r="B25" s="37" t="s">
        <v>11</v>
      </c>
      <c r="C25" s="36"/>
      <c r="D25" s="37"/>
    </row>
    <row r="26" spans="1:4" x14ac:dyDescent="0.25">
      <c r="A26" s="36">
        <v>1</v>
      </c>
      <c r="B26" s="36" t="s">
        <v>63</v>
      </c>
      <c r="C26" s="37">
        <v>1296</v>
      </c>
      <c r="D26" s="37">
        <f>C26+D24</f>
        <v>31956</v>
      </c>
    </row>
    <row r="27" spans="1:4" x14ac:dyDescent="0.25">
      <c r="A27" s="36"/>
      <c r="B27" s="37" t="s">
        <v>12</v>
      </c>
      <c r="C27" s="36"/>
      <c r="D27" s="37"/>
    </row>
    <row r="28" spans="1:4" x14ac:dyDescent="0.25">
      <c r="A28" s="36">
        <v>1</v>
      </c>
      <c r="B28" s="36" t="s">
        <v>63</v>
      </c>
      <c r="C28" s="37">
        <v>1296</v>
      </c>
      <c r="D28" s="37">
        <f>C28+D26</f>
        <v>33252</v>
      </c>
    </row>
    <row r="29" spans="1:4" x14ac:dyDescent="0.25">
      <c r="A29" s="36"/>
      <c r="B29" s="37" t="s">
        <v>13</v>
      </c>
      <c r="C29" s="36"/>
      <c r="D29" s="37"/>
    </row>
    <row r="30" spans="1:4" x14ac:dyDescent="0.25">
      <c r="A30" s="36">
        <v>1</v>
      </c>
      <c r="B30" s="36" t="s">
        <v>63</v>
      </c>
      <c r="C30" s="37">
        <v>1296</v>
      </c>
      <c r="D30" s="37">
        <f>C30+D28</f>
        <v>34548</v>
      </c>
    </row>
    <row r="31" spans="1:4" x14ac:dyDescent="0.25">
      <c r="A31" s="36"/>
      <c r="B31" s="37" t="s">
        <v>14</v>
      </c>
      <c r="C31" s="36"/>
      <c r="D31" s="37"/>
    </row>
    <row r="32" spans="1:4" x14ac:dyDescent="0.25">
      <c r="A32" s="36">
        <v>1</v>
      </c>
      <c r="B32" s="36" t="s">
        <v>63</v>
      </c>
      <c r="C32" s="37">
        <v>1296</v>
      </c>
      <c r="D32" s="37">
        <f>C32+D30</f>
        <v>35844</v>
      </c>
    </row>
    <row r="33" spans="1:4" x14ac:dyDescent="0.25">
      <c r="A33" s="36"/>
      <c r="B33" s="37" t="s">
        <v>15</v>
      </c>
      <c r="C33" s="36"/>
      <c r="D33" s="37"/>
    </row>
    <row r="34" spans="1:4" x14ac:dyDescent="0.25">
      <c r="A34" s="36">
        <v>1</v>
      </c>
      <c r="B34" s="36" t="s">
        <v>63</v>
      </c>
      <c r="C34" s="36">
        <v>1296</v>
      </c>
      <c r="D34" s="37"/>
    </row>
    <row r="35" spans="1:4" x14ac:dyDescent="0.25">
      <c r="A35" s="36">
        <v>2</v>
      </c>
      <c r="B35" s="36" t="s">
        <v>91</v>
      </c>
      <c r="C35" s="36">
        <v>2412</v>
      </c>
      <c r="D35" s="37"/>
    </row>
    <row r="36" spans="1:4" x14ac:dyDescent="0.25">
      <c r="A36" s="36"/>
      <c r="B36" s="37" t="s">
        <v>92</v>
      </c>
      <c r="C36" s="37">
        <f>SUM(C34:C35)</f>
        <v>3708</v>
      </c>
      <c r="D36" s="37">
        <f>C36+D32</f>
        <v>39552</v>
      </c>
    </row>
    <row r="37" spans="1:4" x14ac:dyDescent="0.25">
      <c r="A37" s="36"/>
      <c r="B37" s="37" t="s">
        <v>16</v>
      </c>
      <c r="C37" s="37"/>
      <c r="D37" s="37"/>
    </row>
    <row r="38" spans="1:4" x14ac:dyDescent="0.25">
      <c r="A38" s="36">
        <v>1</v>
      </c>
      <c r="B38" s="36" t="s">
        <v>63</v>
      </c>
      <c r="C38" s="37">
        <v>1296</v>
      </c>
      <c r="D38" s="37">
        <f>C38+D36</f>
        <v>40848</v>
      </c>
    </row>
    <row r="39" spans="1:4" x14ac:dyDescent="0.25">
      <c r="A39" s="36"/>
      <c r="B39" s="37" t="s">
        <v>17</v>
      </c>
      <c r="C39" s="37"/>
      <c r="D39" s="37"/>
    </row>
    <row r="40" spans="1:4" x14ac:dyDescent="0.25">
      <c r="A40" s="36">
        <v>1</v>
      </c>
      <c r="B40" s="36" t="s">
        <v>63</v>
      </c>
      <c r="C40" s="36">
        <v>1296</v>
      </c>
      <c r="D40" s="37"/>
    </row>
    <row r="41" spans="1:4" ht="30" x14ac:dyDescent="0.25">
      <c r="A41" s="36">
        <v>2</v>
      </c>
      <c r="B41" s="36" t="s">
        <v>102</v>
      </c>
      <c r="C41" s="36">
        <v>742</v>
      </c>
      <c r="D41" s="37"/>
    </row>
    <row r="42" spans="1:4" ht="30" x14ac:dyDescent="0.25">
      <c r="A42" s="36">
        <v>3</v>
      </c>
      <c r="B42" s="36" t="s">
        <v>103</v>
      </c>
      <c r="C42" s="36">
        <v>2790</v>
      </c>
      <c r="D42" s="37"/>
    </row>
    <row r="43" spans="1:4" x14ac:dyDescent="0.25">
      <c r="A43" s="36">
        <v>4</v>
      </c>
      <c r="B43" s="36" t="s">
        <v>104</v>
      </c>
      <c r="C43" s="36">
        <f>3348+4464</f>
        <v>7812</v>
      </c>
      <c r="D43" s="37"/>
    </row>
    <row r="44" spans="1:4" x14ac:dyDescent="0.25">
      <c r="A44" s="36">
        <v>5</v>
      </c>
      <c r="B44" s="36" t="s">
        <v>105</v>
      </c>
      <c r="C44" s="36">
        <v>766</v>
      </c>
      <c r="D44" s="37"/>
    </row>
    <row r="45" spans="1:4" x14ac:dyDescent="0.25">
      <c r="A45" s="36"/>
      <c r="B45" s="37" t="s">
        <v>106</v>
      </c>
      <c r="C45" s="37">
        <f>SUM(C40:C44)</f>
        <v>13406</v>
      </c>
      <c r="D45" s="37">
        <f>C45+D38</f>
        <v>54254</v>
      </c>
    </row>
    <row r="46" spans="1:4" x14ac:dyDescent="0.25">
      <c r="A46" s="36"/>
      <c r="B46" s="36"/>
      <c r="C46" s="36"/>
      <c r="D46" s="37"/>
    </row>
    <row r="47" spans="1:4" x14ac:dyDescent="0.25">
      <c r="A47" s="36"/>
      <c r="B47" s="36"/>
      <c r="C47" s="36"/>
      <c r="D47" s="37"/>
    </row>
    <row r="48" spans="1:4" x14ac:dyDescent="0.25">
      <c r="A48" s="36"/>
      <c r="B48" s="36"/>
      <c r="C48" s="36"/>
      <c r="D48" s="37"/>
    </row>
    <row r="49" spans="1:4" x14ac:dyDescent="0.25">
      <c r="A49" s="36"/>
      <c r="B49" s="37"/>
      <c r="C49" s="36"/>
      <c r="D49" s="37"/>
    </row>
    <row r="50" spans="1:4" x14ac:dyDescent="0.25">
      <c r="A50" s="38"/>
      <c r="B50" s="39"/>
      <c r="C50" s="39"/>
      <c r="D50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B6" sqref="B6:C6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54" t="s">
        <v>62</v>
      </c>
      <c r="C1" s="54"/>
      <c r="D1" s="5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52" t="s">
        <v>8</v>
      </c>
      <c r="C3" s="53"/>
      <c r="D3" s="53"/>
      <c r="E3" s="1"/>
      <c r="F3" s="1"/>
      <c r="G3" s="1"/>
      <c r="H3" s="1"/>
    </row>
    <row r="4" spans="1:8" x14ac:dyDescent="0.25">
      <c r="A4" s="3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37"/>
      <c r="B5" s="37" t="s">
        <v>14</v>
      </c>
      <c r="C5" s="37"/>
      <c r="D5" s="37"/>
      <c r="E5" s="1"/>
      <c r="F5" s="1"/>
      <c r="G5" s="1"/>
      <c r="H5" s="1"/>
    </row>
    <row r="6" spans="1:8" s="20" customFormat="1" x14ac:dyDescent="0.25">
      <c r="A6" s="37">
        <v>1</v>
      </c>
      <c r="B6" s="36" t="s">
        <v>88</v>
      </c>
      <c r="C6" s="36">
        <v>9567</v>
      </c>
      <c r="D6" s="37">
        <f>C6</f>
        <v>9567</v>
      </c>
    </row>
    <row r="7" spans="1:8" x14ac:dyDescent="0.25">
      <c r="A7" s="38"/>
      <c r="B7" s="39"/>
      <c r="C7" s="38"/>
      <c r="D7" s="39"/>
    </row>
    <row r="8" spans="1:8" s="20" customFormat="1" x14ac:dyDescent="0.25">
      <c r="A8" s="38"/>
      <c r="B8" s="38"/>
      <c r="C8" s="38"/>
      <c r="D8" s="39"/>
    </row>
    <row r="9" spans="1:8" x14ac:dyDescent="0.25">
      <c r="A9" s="38"/>
      <c r="B9" s="39"/>
      <c r="C9" s="38"/>
      <c r="D9" s="39"/>
    </row>
    <row r="10" spans="1:8" x14ac:dyDescent="0.25">
      <c r="A10" s="38"/>
      <c r="B10" s="36"/>
      <c r="C10" s="36"/>
      <c r="D10" s="39"/>
    </row>
    <row r="11" spans="1:8" x14ac:dyDescent="0.25">
      <c r="A11" s="36"/>
      <c r="B11" s="37"/>
      <c r="C11" s="38"/>
      <c r="D11" s="39"/>
    </row>
    <row r="12" spans="1:8" x14ac:dyDescent="0.25">
      <c r="A12" s="36"/>
      <c r="B12" s="36"/>
      <c r="C12" s="38"/>
      <c r="D12" s="39"/>
    </row>
    <row r="13" spans="1:8" x14ac:dyDescent="0.25">
      <c r="A13" s="37"/>
      <c r="B13" s="37"/>
      <c r="C13" s="37"/>
      <c r="D13" s="37"/>
    </row>
    <row r="14" spans="1:8" x14ac:dyDescent="0.25">
      <c r="A14" s="36"/>
      <c r="B14" s="36"/>
      <c r="C14" s="36"/>
      <c r="D14" s="36"/>
    </row>
    <row r="15" spans="1:8" x14ac:dyDescent="0.25">
      <c r="A15" s="36"/>
      <c r="B15" s="37"/>
      <c r="C15" s="37"/>
      <c r="D15" s="37"/>
    </row>
    <row r="16" spans="1:8" x14ac:dyDescent="0.25">
      <c r="A16" s="36"/>
      <c r="B16" s="37"/>
      <c r="C16" s="38"/>
      <c r="D16" s="38"/>
    </row>
    <row r="17" spans="1:4" x14ac:dyDescent="0.25">
      <c r="A17" s="36"/>
      <c r="B17" s="36"/>
      <c r="C17" s="38"/>
      <c r="D17" s="39"/>
    </row>
    <row r="18" spans="1:4" x14ac:dyDescent="0.25">
      <c r="A18" s="36"/>
      <c r="B18" s="36"/>
      <c r="C18" s="38"/>
      <c r="D18" s="38"/>
    </row>
    <row r="19" spans="1:4" x14ac:dyDescent="0.25">
      <c r="A19" s="36"/>
      <c r="B19" s="37"/>
      <c r="C19" s="39"/>
      <c r="D19" s="39"/>
    </row>
    <row r="20" spans="1:4" x14ac:dyDescent="0.25">
      <c r="A20" s="36"/>
      <c r="B20" s="37"/>
      <c r="C20" s="38"/>
      <c r="D20" s="38"/>
    </row>
    <row r="21" spans="1:4" x14ac:dyDescent="0.25">
      <c r="A21" s="46"/>
      <c r="B21" s="46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6"/>
      <c r="B23" s="46"/>
      <c r="C23" s="46"/>
      <c r="D23" s="46"/>
    </row>
    <row r="24" spans="1:4" x14ac:dyDescent="0.25">
      <c r="A24" s="46"/>
      <c r="B24" s="46"/>
      <c r="C24" s="46"/>
      <c r="D24" s="46"/>
    </row>
    <row r="25" spans="1:4" x14ac:dyDescent="0.25">
      <c r="A25" s="46"/>
      <c r="B25" s="46"/>
      <c r="C25" s="46"/>
      <c r="D25" s="46"/>
    </row>
    <row r="26" spans="1:4" x14ac:dyDescent="0.25">
      <c r="A26" s="46"/>
      <c r="B26" s="46"/>
      <c r="C26" s="46"/>
      <c r="D26" s="46"/>
    </row>
    <row r="27" spans="1:4" x14ac:dyDescent="0.25">
      <c r="A27" s="46"/>
      <c r="B27" s="46"/>
      <c r="C27" s="46"/>
      <c r="D27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>
      <selection activeCell="B2" sqref="B2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54" t="s">
        <v>62</v>
      </c>
      <c r="C1" s="54"/>
      <c r="D1" s="54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50" t="s">
        <v>47</v>
      </c>
      <c r="C3" s="50"/>
      <c r="D3" s="50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36"/>
      <c r="B5" s="37"/>
      <c r="C5" s="36"/>
      <c r="D5" s="36"/>
      <c r="E5" s="1"/>
    </row>
    <row r="6" spans="1:5" x14ac:dyDescent="0.25">
      <c r="A6" s="36"/>
      <c r="B6" s="36"/>
      <c r="C6" s="36"/>
      <c r="D6" s="36"/>
      <c r="E6" s="1"/>
    </row>
    <row r="7" spans="1:5" x14ac:dyDescent="0.25">
      <c r="A7" s="36"/>
      <c r="B7" s="36"/>
      <c r="C7" s="36"/>
      <c r="D7" s="36"/>
    </row>
    <row r="8" spans="1:5" x14ac:dyDescent="0.25">
      <c r="A8" s="37"/>
      <c r="B8" s="37"/>
      <c r="C8" s="37"/>
      <c r="D8" s="37"/>
      <c r="E8" s="20"/>
    </row>
    <row r="9" spans="1:5" x14ac:dyDescent="0.25">
      <c r="A9" s="37"/>
      <c r="B9" s="37"/>
      <c r="C9" s="37"/>
      <c r="D9" s="37"/>
      <c r="E9" s="20"/>
    </row>
    <row r="10" spans="1:5" x14ac:dyDescent="0.25">
      <c r="A10" s="36"/>
      <c r="B10" s="36"/>
      <c r="C10" s="36"/>
      <c r="D10" s="36"/>
    </row>
    <row r="11" spans="1:5" x14ac:dyDescent="0.25">
      <c r="A11" s="36"/>
      <c r="B11" s="36"/>
      <c r="C11" s="36"/>
      <c r="D11" s="36"/>
    </row>
    <row r="12" spans="1:5" x14ac:dyDescent="0.25">
      <c r="A12" s="36"/>
      <c r="B12" s="36"/>
      <c r="C12" s="36"/>
      <c r="D12" s="37"/>
      <c r="E12" s="20"/>
    </row>
    <row r="13" spans="1:5" x14ac:dyDescent="0.25">
      <c r="A13" s="36"/>
      <c r="B13" s="36"/>
      <c r="C13" s="36"/>
      <c r="D13" s="37"/>
      <c r="E13" s="20"/>
    </row>
    <row r="14" spans="1:5" x14ac:dyDescent="0.25">
      <c r="A14" s="36"/>
      <c r="B14" s="37"/>
      <c r="C14" s="37"/>
      <c r="D14" s="37"/>
    </row>
    <row r="15" spans="1:5" x14ac:dyDescent="0.25">
      <c r="A15" s="36"/>
      <c r="B15" s="37"/>
      <c r="C15" s="36"/>
      <c r="D15" s="36"/>
    </row>
    <row r="16" spans="1:5" x14ac:dyDescent="0.25">
      <c r="A16" s="37"/>
      <c r="B16" s="36"/>
      <c r="C16" s="36"/>
      <c r="D16" s="37"/>
      <c r="E16" s="20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6"/>
      <c r="D18" s="37"/>
    </row>
    <row r="19" spans="1:4" x14ac:dyDescent="0.25">
      <c r="A19" s="36"/>
      <c r="B19" s="37"/>
      <c r="C19" s="37"/>
      <c r="D19" s="37"/>
    </row>
    <row r="20" spans="1:4" x14ac:dyDescent="0.25">
      <c r="A20" s="36"/>
      <c r="B20" s="37"/>
      <c r="C20" s="36"/>
      <c r="D20" s="36"/>
    </row>
    <row r="21" spans="1:4" x14ac:dyDescent="0.25">
      <c r="A21" s="36"/>
      <c r="B21" s="47"/>
      <c r="C21" s="36"/>
      <c r="D21" s="37"/>
    </row>
    <row r="22" spans="1:4" x14ac:dyDescent="0.25">
      <c r="A22" s="37"/>
      <c r="B22" s="36"/>
      <c r="C22" s="36"/>
      <c r="D22" s="37"/>
    </row>
    <row r="23" spans="1:4" x14ac:dyDescent="0.25">
      <c r="A23" s="36"/>
      <c r="B23" s="36"/>
      <c r="C23" s="36"/>
      <c r="D23" s="36"/>
    </row>
    <row r="24" spans="1:4" x14ac:dyDescent="0.25">
      <c r="A24" s="36"/>
      <c r="B24" s="36"/>
      <c r="C24" s="36"/>
      <c r="D24" s="36"/>
    </row>
    <row r="25" spans="1:4" x14ac:dyDescent="0.25">
      <c r="A25" s="36"/>
      <c r="B25" s="36"/>
      <c r="C25" s="43"/>
      <c r="D25" s="36"/>
    </row>
    <row r="26" spans="1:4" x14ac:dyDescent="0.25">
      <c r="A26" s="44"/>
      <c r="B26" s="37"/>
      <c r="C26" s="45"/>
      <c r="D26" s="37"/>
    </row>
    <row r="27" spans="1:4" x14ac:dyDescent="0.25">
      <c r="A27" s="36"/>
      <c r="B27" s="37"/>
      <c r="C27" s="36"/>
      <c r="D27" s="36"/>
    </row>
    <row r="28" spans="1:4" x14ac:dyDescent="0.25">
      <c r="A28" s="36"/>
      <c r="B28" s="36"/>
      <c r="C28" s="36"/>
      <c r="D28" s="37"/>
    </row>
    <row r="29" spans="1:4" x14ac:dyDescent="0.25">
      <c r="A29" s="38"/>
      <c r="B29" s="36"/>
      <c r="C29" s="38"/>
      <c r="D29" s="38"/>
    </row>
    <row r="30" spans="1:4" x14ac:dyDescent="0.25">
      <c r="A30" s="36"/>
      <c r="B30" s="37"/>
      <c r="C30" s="37"/>
      <c r="D30" s="39"/>
    </row>
    <row r="31" spans="1:4" x14ac:dyDescent="0.25">
      <c r="A31" s="46"/>
      <c r="B31" s="46"/>
      <c r="C31" s="46"/>
      <c r="D31" s="46"/>
    </row>
    <row r="32" spans="1:4" x14ac:dyDescent="0.25">
      <c r="A32" s="46"/>
      <c r="B32" s="46"/>
      <c r="C32" s="46"/>
      <c r="D32" s="46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workbookViewId="0">
      <selection activeCell="B12" sqref="B12:C13"/>
    </sheetView>
  </sheetViews>
  <sheetFormatPr defaultRowHeight="15" x14ac:dyDescent="0.25"/>
  <cols>
    <col min="1" max="1" width="3.85546875" customWidth="1"/>
    <col min="2" max="2" width="49.42578125" customWidth="1"/>
    <col min="3" max="3" width="9.85546875" customWidth="1"/>
    <col min="4" max="4" width="12.28515625" customWidth="1"/>
  </cols>
  <sheetData>
    <row r="1" spans="1:8" ht="21" x14ac:dyDescent="0.35">
      <c r="A1" s="1"/>
      <c r="B1" s="54" t="s">
        <v>62</v>
      </c>
      <c r="C1" s="54"/>
      <c r="D1" s="5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52" t="s">
        <v>48</v>
      </c>
      <c r="C3" s="53"/>
      <c r="D3" s="53"/>
      <c r="E3" s="1"/>
      <c r="F3" s="1"/>
      <c r="G3" s="1"/>
      <c r="H3" s="1"/>
    </row>
    <row r="4" spans="1:8" ht="30" x14ac:dyDescent="0.25">
      <c r="A4" s="14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36"/>
      <c r="B5" s="37" t="s">
        <v>3</v>
      </c>
      <c r="C5" s="36"/>
      <c r="D5" s="19"/>
      <c r="E5" s="1"/>
      <c r="F5" s="1"/>
      <c r="G5" s="1"/>
      <c r="H5" s="1"/>
    </row>
    <row r="6" spans="1:8" ht="30" x14ac:dyDescent="0.25">
      <c r="A6" s="36">
        <v>1</v>
      </c>
      <c r="B6" s="36" t="s">
        <v>67</v>
      </c>
      <c r="C6" s="36">
        <f>8420+35347+40524</f>
        <v>84291</v>
      </c>
      <c r="D6" s="19">
        <f>C6</f>
        <v>84291</v>
      </c>
    </row>
    <row r="7" spans="1:8" s="20" customFormat="1" x14ac:dyDescent="0.25">
      <c r="A7" s="21"/>
      <c r="B7" s="37" t="s">
        <v>12</v>
      </c>
      <c r="C7" s="36"/>
      <c r="D7" s="22"/>
    </row>
    <row r="8" spans="1:8" ht="30" x14ac:dyDescent="0.25">
      <c r="A8" s="22">
        <v>1</v>
      </c>
      <c r="B8" s="36" t="s">
        <v>79</v>
      </c>
      <c r="C8" s="39">
        <v>21056.799999999999</v>
      </c>
      <c r="D8" s="39">
        <f>C8+D6</f>
        <v>105347.8</v>
      </c>
    </row>
    <row r="9" spans="1:8" x14ac:dyDescent="0.25">
      <c r="A9" s="22"/>
      <c r="B9" s="39" t="s">
        <v>13</v>
      </c>
      <c r="C9" s="39"/>
      <c r="D9" s="39"/>
    </row>
    <row r="10" spans="1:8" x14ac:dyDescent="0.25">
      <c r="A10" s="22">
        <v>1</v>
      </c>
      <c r="B10" s="38" t="s">
        <v>83</v>
      </c>
      <c r="C10" s="39">
        <v>8358.1</v>
      </c>
      <c r="D10" s="39">
        <f>C10+D8</f>
        <v>113705.90000000001</v>
      </c>
    </row>
    <row r="11" spans="1:8" x14ac:dyDescent="0.25">
      <c r="A11" s="22"/>
      <c r="B11" s="39" t="s">
        <v>14</v>
      </c>
      <c r="C11" s="39"/>
      <c r="D11" s="39"/>
    </row>
    <row r="12" spans="1:8" x14ac:dyDescent="0.25">
      <c r="A12" s="22">
        <v>1</v>
      </c>
      <c r="B12" s="38" t="s">
        <v>85</v>
      </c>
      <c r="C12" s="38">
        <v>22235.599999999999</v>
      </c>
      <c r="D12" s="39"/>
    </row>
    <row r="13" spans="1:8" x14ac:dyDescent="0.25">
      <c r="A13" s="22">
        <v>2</v>
      </c>
      <c r="B13" s="38" t="s">
        <v>86</v>
      </c>
      <c r="C13" s="38">
        <v>6483.84</v>
      </c>
      <c r="D13" s="39"/>
    </row>
    <row r="14" spans="1:8" x14ac:dyDescent="0.25">
      <c r="A14" s="22"/>
      <c r="B14" s="39" t="s">
        <v>87</v>
      </c>
      <c r="C14" s="39">
        <f>SUM(C12:C13)</f>
        <v>28719.439999999999</v>
      </c>
      <c r="D14" s="39">
        <f>C14+D10</f>
        <v>142425.34</v>
      </c>
    </row>
    <row r="15" spans="1:8" x14ac:dyDescent="0.25">
      <c r="A15" s="22"/>
      <c r="B15" s="39" t="s">
        <v>15</v>
      </c>
      <c r="C15" s="39"/>
      <c r="D15" s="39"/>
    </row>
    <row r="16" spans="1:8" ht="30" x14ac:dyDescent="0.25">
      <c r="A16" s="22">
        <v>1</v>
      </c>
      <c r="B16" s="36" t="s">
        <v>93</v>
      </c>
      <c r="C16" s="39">
        <v>8093.35</v>
      </c>
      <c r="D16" s="39">
        <f>C16+D14</f>
        <v>150518.69</v>
      </c>
    </row>
    <row r="17" spans="1:4" x14ac:dyDescent="0.25">
      <c r="A17" s="22"/>
      <c r="B17" s="39"/>
      <c r="C17" s="39"/>
      <c r="D17" s="39"/>
    </row>
    <row r="18" spans="1:4" x14ac:dyDescent="0.25">
      <c r="A18" s="22"/>
      <c r="B18" s="39"/>
      <c r="C18" s="39"/>
      <c r="D18" s="39"/>
    </row>
    <row r="19" spans="1:4" x14ac:dyDescent="0.25">
      <c r="A19" s="22"/>
      <c r="B19" s="39"/>
      <c r="C19" s="39"/>
      <c r="D19" s="39"/>
    </row>
    <row r="20" spans="1:4" x14ac:dyDescent="0.25">
      <c r="A20" s="22"/>
      <c r="B20" s="39"/>
      <c r="C20" s="39"/>
      <c r="D20" s="39"/>
    </row>
    <row r="21" spans="1:4" x14ac:dyDescent="0.25">
      <c r="A21" s="22"/>
      <c r="B21" s="39"/>
      <c r="C21" s="39"/>
      <c r="D21" s="39"/>
    </row>
    <row r="22" spans="1:4" x14ac:dyDescent="0.25">
      <c r="A22" s="22"/>
      <c r="B22" s="39"/>
      <c r="C22" s="39"/>
      <c r="D22" s="39"/>
    </row>
    <row r="23" spans="1:4" x14ac:dyDescent="0.25">
      <c r="A23" s="22"/>
      <c r="B23" s="39"/>
      <c r="C23" s="39"/>
      <c r="D23" s="39"/>
    </row>
    <row r="24" spans="1:4" x14ac:dyDescent="0.25">
      <c r="A24" s="21"/>
      <c r="B24" s="38"/>
      <c r="C24" s="38"/>
      <c r="D24" s="39"/>
    </row>
    <row r="25" spans="1:4" x14ac:dyDescent="0.25">
      <c r="A25" s="21"/>
      <c r="B25" s="39"/>
      <c r="C25" s="38"/>
      <c r="D25" s="39"/>
    </row>
    <row r="26" spans="1:4" x14ac:dyDescent="0.25">
      <c r="A26" s="21"/>
      <c r="B26" s="38"/>
      <c r="C26" s="38"/>
      <c r="D26" s="39"/>
    </row>
    <row r="27" spans="1:4" x14ac:dyDescent="0.25">
      <c r="A27" s="21"/>
      <c r="B27" s="39"/>
      <c r="C27" s="38"/>
      <c r="D27" s="39"/>
    </row>
    <row r="28" spans="1:4" x14ac:dyDescent="0.25">
      <c r="A28" s="21"/>
      <c r="B28" s="38"/>
      <c r="C28" s="38"/>
      <c r="D28" s="39"/>
    </row>
    <row r="29" spans="1:4" x14ac:dyDescent="0.25">
      <c r="A29" s="21"/>
      <c r="B29" s="38"/>
      <c r="C29" s="38"/>
      <c r="D29" s="39"/>
    </row>
    <row r="30" spans="1:4" x14ac:dyDescent="0.25">
      <c r="A30" s="21"/>
      <c r="B30" s="38"/>
      <c r="C30" s="38"/>
      <c r="D30" s="39"/>
    </row>
    <row r="31" spans="1:4" x14ac:dyDescent="0.25">
      <c r="A31" s="21"/>
      <c r="B31" s="39"/>
      <c r="C31" s="39"/>
      <c r="D31" s="39"/>
    </row>
    <row r="32" spans="1:4" x14ac:dyDescent="0.25">
      <c r="A32" s="21"/>
      <c r="B32" s="36"/>
      <c r="C32" s="38"/>
      <c r="D32" s="38"/>
    </row>
    <row r="33" spans="1:4" x14ac:dyDescent="0.25">
      <c r="A33" s="21"/>
      <c r="B33" s="39"/>
      <c r="C33" s="39"/>
      <c r="D33" s="39"/>
    </row>
    <row r="34" spans="1:4" x14ac:dyDescent="0.25">
      <c r="B34" s="46"/>
      <c r="C34" s="46"/>
      <c r="D34" s="46"/>
    </row>
    <row r="35" spans="1:4" x14ac:dyDescent="0.25">
      <c r="B35" s="46"/>
      <c r="C35" s="46"/>
      <c r="D35" s="46"/>
    </row>
    <row r="36" spans="1:4" x14ac:dyDescent="0.25">
      <c r="B36" s="46"/>
      <c r="C36" s="46"/>
      <c r="D36" s="46"/>
    </row>
    <row r="37" spans="1:4" x14ac:dyDescent="0.25">
      <c r="B37" s="46"/>
      <c r="C37" s="46"/>
      <c r="D37" s="46"/>
    </row>
    <row r="38" spans="1:4" x14ac:dyDescent="0.25">
      <c r="B38" s="46"/>
      <c r="C38" s="46"/>
      <c r="D38" s="46"/>
    </row>
    <row r="39" spans="1:4" x14ac:dyDescent="0.25">
      <c r="B39" s="46"/>
      <c r="C39" s="46"/>
      <c r="D39" s="46"/>
    </row>
    <row r="40" spans="1:4" x14ac:dyDescent="0.25">
      <c r="B40" s="46"/>
      <c r="C40" s="46"/>
      <c r="D40" s="46"/>
    </row>
    <row r="41" spans="1:4" x14ac:dyDescent="0.25">
      <c r="B41" s="46"/>
      <c r="C41" s="46"/>
      <c r="D41" s="46"/>
    </row>
    <row r="42" spans="1:4" x14ac:dyDescent="0.25">
      <c r="B42" s="46"/>
      <c r="C42" s="46"/>
      <c r="D42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topLeftCell="A2" workbookViewId="0">
      <selection activeCell="M22" sqref="M22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.5703125" customWidth="1"/>
    <col min="5" max="5" width="7.7109375" customWidth="1"/>
    <col min="6" max="6" width="8.140625" customWidth="1"/>
    <col min="7" max="7" width="7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 x14ac:dyDescent="0.25">
      <c r="A1" s="55" t="s">
        <v>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9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 x14ac:dyDescent="0.25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 x14ac:dyDescent="0.25">
      <c r="A4" s="9" t="s">
        <v>28</v>
      </c>
      <c r="B4" s="8">
        <f>B5+B6+B8</f>
        <v>10550.57</v>
      </c>
      <c r="C4" s="8">
        <f t="shared" ref="C4:N4" si="0">C5+C6+C8</f>
        <v>10550.57</v>
      </c>
      <c r="D4" s="8">
        <f t="shared" si="0"/>
        <v>10550.57</v>
      </c>
      <c r="E4" s="8">
        <f>E5+E6+E7+E8</f>
        <v>10550.57</v>
      </c>
      <c r="F4" s="8">
        <f t="shared" si="0"/>
        <v>10550.57</v>
      </c>
      <c r="G4" s="8">
        <f t="shared" si="0"/>
        <v>10550.57</v>
      </c>
      <c r="H4" s="8">
        <f t="shared" si="0"/>
        <v>10550.57</v>
      </c>
      <c r="I4" s="8">
        <f t="shared" si="0"/>
        <v>10550.57</v>
      </c>
      <c r="J4" s="8">
        <f t="shared" si="0"/>
        <v>10550.57</v>
      </c>
      <c r="K4" s="8">
        <f t="shared" si="0"/>
        <v>10550.57</v>
      </c>
      <c r="L4" s="8">
        <f t="shared" si="0"/>
        <v>10550.57</v>
      </c>
      <c r="M4" s="8">
        <f t="shared" si="0"/>
        <v>10550.57</v>
      </c>
      <c r="N4" s="8">
        <f t="shared" si="0"/>
        <v>126606.84</v>
      </c>
    </row>
    <row r="5" spans="1:19" ht="23.25" customHeight="1" x14ac:dyDescent="0.25">
      <c r="A5" s="9" t="s">
        <v>19</v>
      </c>
      <c r="B5" s="7">
        <v>5060.26</v>
      </c>
      <c r="C5" s="7">
        <v>5060.26</v>
      </c>
      <c r="D5" s="7">
        <v>5060.26</v>
      </c>
      <c r="E5" s="7">
        <v>5060.26</v>
      </c>
      <c r="F5" s="7">
        <v>5060.26</v>
      </c>
      <c r="G5" s="7">
        <v>5060.26</v>
      </c>
      <c r="H5" s="7">
        <v>5060.26</v>
      </c>
      <c r="I5" s="7">
        <v>5060.26</v>
      </c>
      <c r="J5" s="7">
        <v>5060.26</v>
      </c>
      <c r="K5" s="7">
        <v>5060.26</v>
      </c>
      <c r="L5" s="7">
        <v>5060.26</v>
      </c>
      <c r="M5" s="7">
        <v>5060.26</v>
      </c>
      <c r="N5" s="7">
        <f t="shared" ref="N5:N23" si="1">SUM(B5:M5)</f>
        <v>60723.120000000017</v>
      </c>
    </row>
    <row r="6" spans="1:19" ht="23.25" customHeight="1" x14ac:dyDescent="0.25">
      <c r="A6" s="9" t="s">
        <v>36</v>
      </c>
      <c r="B6" s="7">
        <v>5490.31</v>
      </c>
      <c r="C6" s="7">
        <v>5490.31</v>
      </c>
      <c r="D6" s="7">
        <v>5490.31</v>
      </c>
      <c r="E6" s="7">
        <v>5490.31</v>
      </c>
      <c r="F6" s="7">
        <v>5490.31</v>
      </c>
      <c r="G6" s="7">
        <v>5490.31</v>
      </c>
      <c r="H6" s="7">
        <v>5490.31</v>
      </c>
      <c r="I6" s="7">
        <v>5490.31</v>
      </c>
      <c r="J6" s="7">
        <v>5490.31</v>
      </c>
      <c r="K6" s="7">
        <v>5490.31</v>
      </c>
      <c r="L6" s="7">
        <v>5490.31</v>
      </c>
      <c r="M6" s="7">
        <v>5490.31</v>
      </c>
      <c r="N6" s="7">
        <f>SUM(B6:M6)</f>
        <v>65883.719999999987</v>
      </c>
    </row>
    <row r="7" spans="1:19" ht="23.25" customHeight="1" x14ac:dyDescent="0.25">
      <c r="A7" s="9" t="s">
        <v>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 x14ac:dyDescent="0.25">
      <c r="A8" s="9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0</v>
      </c>
    </row>
    <row r="9" spans="1:19" ht="23.25" customHeight="1" x14ac:dyDescent="0.25">
      <c r="A9" s="10" t="s">
        <v>20</v>
      </c>
      <c r="B9" s="8">
        <f>B10+B11+B12+B13</f>
        <v>5760</v>
      </c>
      <c r="C9" s="8">
        <f t="shared" ref="C9:M9" si="2">C10+C11+C12+C13</f>
        <v>8634</v>
      </c>
      <c r="D9" s="8">
        <f t="shared" si="2"/>
        <v>13343.07</v>
      </c>
      <c r="E9" s="8">
        <f>E10+E11+E12+E13</f>
        <v>5503.53</v>
      </c>
      <c r="F9" s="8">
        <f t="shared" si="2"/>
        <v>5237.7700000000004</v>
      </c>
      <c r="G9" s="8">
        <f t="shared" si="2"/>
        <v>2261.77</v>
      </c>
      <c r="H9" s="8">
        <f t="shared" si="2"/>
        <v>1889.77</v>
      </c>
      <c r="I9" s="8">
        <f t="shared" si="2"/>
        <v>10370.530000000001</v>
      </c>
      <c r="J9" s="8">
        <f t="shared" si="2"/>
        <v>2040</v>
      </c>
      <c r="K9" s="8">
        <f t="shared" si="2"/>
        <v>7593.53</v>
      </c>
      <c r="L9" s="8">
        <f t="shared" si="2"/>
        <v>21019.200000000001</v>
      </c>
      <c r="M9" s="8">
        <f t="shared" si="2"/>
        <v>16527.650000000001</v>
      </c>
      <c r="N9" s="8">
        <f t="shared" si="1"/>
        <v>100180.81999999998</v>
      </c>
    </row>
    <row r="10" spans="1:19" ht="23.25" customHeight="1" x14ac:dyDescent="0.25">
      <c r="A10" s="9" t="s">
        <v>21</v>
      </c>
      <c r="B10" s="7"/>
      <c r="C10" s="7">
        <v>1758</v>
      </c>
      <c r="D10" s="7"/>
      <c r="E10" s="7">
        <v>788</v>
      </c>
      <c r="F10" s="7">
        <v>1116</v>
      </c>
      <c r="G10" s="7">
        <v>372</v>
      </c>
      <c r="H10" s="7"/>
      <c r="I10" s="7">
        <v>372</v>
      </c>
      <c r="J10" s="7">
        <v>744</v>
      </c>
      <c r="K10" s="7">
        <v>1488</v>
      </c>
      <c r="L10" s="7">
        <v>15521.9</v>
      </c>
      <c r="M10" s="7"/>
      <c r="N10" s="8">
        <f t="shared" si="1"/>
        <v>22159.9</v>
      </c>
    </row>
    <row r="11" spans="1:19" ht="23.25" customHeight="1" x14ac:dyDescent="0.25">
      <c r="A11" s="9" t="s">
        <v>22</v>
      </c>
      <c r="B11" s="11">
        <v>5760</v>
      </c>
      <c r="C11" s="7">
        <v>6876</v>
      </c>
      <c r="D11" s="7">
        <v>10968</v>
      </c>
      <c r="E11" s="7">
        <v>3528</v>
      </c>
      <c r="F11" s="7">
        <v>3528</v>
      </c>
      <c r="G11" s="12">
        <v>1296</v>
      </c>
      <c r="H11" s="7">
        <v>1296</v>
      </c>
      <c r="I11" s="7">
        <v>1296</v>
      </c>
      <c r="J11" s="7">
        <v>1296</v>
      </c>
      <c r="K11" s="7">
        <v>3708</v>
      </c>
      <c r="L11" s="7">
        <v>1296</v>
      </c>
      <c r="M11" s="7">
        <v>13406</v>
      </c>
      <c r="N11" s="8">
        <f>SUM(B11:M11)</f>
        <v>54254</v>
      </c>
    </row>
    <row r="12" spans="1:19" ht="23.25" customHeight="1" x14ac:dyDescent="0.25">
      <c r="A12" s="24" t="s">
        <v>33</v>
      </c>
      <c r="B12" s="11"/>
      <c r="C12" s="7"/>
      <c r="D12" s="7"/>
      <c r="E12" s="7"/>
      <c r="F12" s="7"/>
      <c r="G12" s="12"/>
      <c r="H12" s="7"/>
      <c r="I12" s="7">
        <v>7515</v>
      </c>
      <c r="J12" s="7"/>
      <c r="K12" s="7">
        <v>1210</v>
      </c>
      <c r="L12" s="7">
        <v>2420</v>
      </c>
      <c r="M12" s="7">
        <v>2326</v>
      </c>
      <c r="N12" s="8">
        <f t="shared" si="1"/>
        <v>13471</v>
      </c>
    </row>
    <row r="13" spans="1:19" ht="16.5" customHeight="1" x14ac:dyDescent="0.25">
      <c r="A13" s="9" t="s">
        <v>23</v>
      </c>
      <c r="B13" s="7"/>
      <c r="C13" s="7"/>
      <c r="D13" s="7">
        <v>2375.0700000000002</v>
      </c>
      <c r="E13" s="7">
        <v>1187.53</v>
      </c>
      <c r="F13" s="7">
        <v>593.77</v>
      </c>
      <c r="G13" s="7">
        <v>593.77</v>
      </c>
      <c r="H13" s="7">
        <v>593.77</v>
      </c>
      <c r="I13" s="7">
        <v>1187.53</v>
      </c>
      <c r="J13" s="7"/>
      <c r="K13" s="7">
        <v>1187.53</v>
      </c>
      <c r="L13" s="7">
        <v>1781.3</v>
      </c>
      <c r="M13" s="7">
        <v>795.65</v>
      </c>
      <c r="N13" s="7">
        <f t="shared" si="1"/>
        <v>10295.92</v>
      </c>
    </row>
    <row r="14" spans="1:19" ht="23.25" customHeight="1" x14ac:dyDescent="0.25">
      <c r="A14" s="10" t="s">
        <v>24</v>
      </c>
      <c r="B14" s="8">
        <f>B15+B16+B17</f>
        <v>0</v>
      </c>
      <c r="C14" s="8">
        <f t="shared" ref="C14:M14" si="3">C15+C16+C17</f>
        <v>0</v>
      </c>
      <c r="D14" s="8">
        <f t="shared" si="3"/>
        <v>84291</v>
      </c>
      <c r="E14" s="7">
        <f>E15+E16+E174</f>
        <v>0</v>
      </c>
      <c r="F14" s="8">
        <f t="shared" si="3"/>
        <v>0</v>
      </c>
      <c r="G14" s="8">
        <f t="shared" si="3"/>
        <v>0</v>
      </c>
      <c r="H14" s="8">
        <f t="shared" si="3"/>
        <v>21056.799999999999</v>
      </c>
      <c r="I14" s="8">
        <f t="shared" si="3"/>
        <v>8358.1</v>
      </c>
      <c r="J14" s="8">
        <f t="shared" si="3"/>
        <v>38286.44</v>
      </c>
      <c r="K14" s="8">
        <f t="shared" si="3"/>
        <v>8093.35</v>
      </c>
      <c r="L14" s="8">
        <f t="shared" si="3"/>
        <v>0</v>
      </c>
      <c r="M14" s="8">
        <f t="shared" si="3"/>
        <v>0</v>
      </c>
      <c r="N14" s="8">
        <f t="shared" si="1"/>
        <v>160085.69000000003</v>
      </c>
    </row>
    <row r="15" spans="1:19" ht="23.25" customHeight="1" x14ac:dyDescent="0.25">
      <c r="A15" s="9" t="s">
        <v>25</v>
      </c>
      <c r="B15" s="7"/>
      <c r="C15" s="7"/>
      <c r="D15" s="7">
        <v>84291</v>
      </c>
      <c r="E15" s="8"/>
      <c r="F15" s="7"/>
      <c r="G15" s="7"/>
      <c r="H15" s="7">
        <v>21056.799999999999</v>
      </c>
      <c r="I15" s="7">
        <v>8358.1</v>
      </c>
      <c r="J15" s="7">
        <v>28719.439999999999</v>
      </c>
      <c r="K15" s="7">
        <v>8093.35</v>
      </c>
      <c r="L15" s="7"/>
      <c r="M15" s="7"/>
      <c r="N15" s="8">
        <f t="shared" si="1"/>
        <v>150518.69</v>
      </c>
    </row>
    <row r="16" spans="1:19" ht="23.25" customHeight="1" x14ac:dyDescent="0.25">
      <c r="A16" s="9" t="s">
        <v>26</v>
      </c>
      <c r="B16" s="7"/>
      <c r="C16" s="12"/>
      <c r="D16" s="7"/>
      <c r="E16" s="7"/>
      <c r="F16" s="7"/>
      <c r="G16" s="7"/>
      <c r="H16" s="7"/>
      <c r="I16" s="7"/>
      <c r="J16" s="7">
        <v>9567</v>
      </c>
      <c r="K16" s="7"/>
      <c r="L16" s="7"/>
      <c r="M16" s="7"/>
      <c r="N16" s="8">
        <f t="shared" si="1"/>
        <v>9567</v>
      </c>
      <c r="S16" s="5"/>
    </row>
    <row r="17" spans="1:14" ht="18" customHeight="1" x14ac:dyDescent="0.25">
      <c r="A17" s="24" t="s">
        <v>34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34" t="s">
        <v>50</v>
      </c>
      <c r="B18" s="7"/>
      <c r="C18" s="12"/>
      <c r="D18" s="7"/>
      <c r="E18" s="7"/>
      <c r="F18" s="7">
        <v>235</v>
      </c>
      <c r="G18" s="7">
        <v>1395</v>
      </c>
      <c r="H18" s="7"/>
      <c r="I18" s="7"/>
      <c r="J18" s="7">
        <v>150</v>
      </c>
      <c r="K18" s="7"/>
      <c r="L18" s="7"/>
      <c r="M18" s="7"/>
      <c r="N18" s="8">
        <f t="shared" si="1"/>
        <v>1780</v>
      </c>
    </row>
    <row r="19" spans="1:14" ht="18" customHeight="1" x14ac:dyDescent="0.25">
      <c r="A19" s="10" t="s">
        <v>55</v>
      </c>
      <c r="B19" s="8">
        <f>B20+B21+B22</f>
        <v>5411.7699999999995</v>
      </c>
      <c r="C19" s="8">
        <f t="shared" ref="C19:E19" si="4">C20+C21+C22</f>
        <v>-626.41000000000008</v>
      </c>
      <c r="D19" s="8">
        <f t="shared" si="4"/>
        <v>2092.79</v>
      </c>
      <c r="E19" s="8">
        <f t="shared" si="4"/>
        <v>859.68999999999994</v>
      </c>
      <c r="F19" s="8">
        <f t="shared" ref="F19:M19" si="5">F20+F21+F22</f>
        <v>719.12999999999988</v>
      </c>
      <c r="G19" s="8">
        <f t="shared" si="5"/>
        <v>2355.6</v>
      </c>
      <c r="H19" s="8">
        <f t="shared" si="5"/>
        <v>1762.5300000000002</v>
      </c>
      <c r="I19" s="8">
        <f t="shared" si="5"/>
        <v>-2031.24</v>
      </c>
      <c r="J19" s="8">
        <f t="shared" si="5"/>
        <v>0</v>
      </c>
      <c r="K19" s="8">
        <f t="shared" si="5"/>
        <v>0</v>
      </c>
      <c r="L19" s="8">
        <f t="shared" si="5"/>
        <v>0</v>
      </c>
      <c r="M19" s="8">
        <f t="shared" si="5"/>
        <v>0</v>
      </c>
      <c r="N19" s="8">
        <f t="shared" ref="N19:N22" si="6">SUM(B19:M19)</f>
        <v>10543.86</v>
      </c>
    </row>
    <row r="20" spans="1:14" ht="18" customHeight="1" x14ac:dyDescent="0.25">
      <c r="A20" s="9" t="s">
        <v>52</v>
      </c>
      <c r="B20" s="7">
        <v>-565.63</v>
      </c>
      <c r="C20" s="7"/>
      <c r="D20" s="7">
        <v>-714.48</v>
      </c>
      <c r="E20" s="8">
        <v>-863.33</v>
      </c>
      <c r="F20" s="7">
        <v>-863.33</v>
      </c>
      <c r="G20" s="7">
        <v>208.39</v>
      </c>
      <c r="H20" s="7">
        <v>-1012.18</v>
      </c>
      <c r="I20" s="7">
        <v>-59.54</v>
      </c>
      <c r="J20" s="7"/>
      <c r="K20" s="7"/>
      <c r="L20" s="7"/>
      <c r="M20" s="7"/>
      <c r="N20" s="8">
        <f t="shared" si="6"/>
        <v>-3870.1</v>
      </c>
    </row>
    <row r="21" spans="1:14" ht="18" customHeight="1" x14ac:dyDescent="0.25">
      <c r="A21" s="9" t="s">
        <v>53</v>
      </c>
      <c r="B21" s="7">
        <v>1376.57</v>
      </c>
      <c r="C21" s="12">
        <v>1376.57</v>
      </c>
      <c r="D21" s="7">
        <v>1376.57</v>
      </c>
      <c r="E21" s="7">
        <v>1416.8</v>
      </c>
      <c r="F21" s="7">
        <v>1416.8</v>
      </c>
      <c r="G21" s="7">
        <v>1416.8</v>
      </c>
      <c r="H21" s="7">
        <v>1416.8</v>
      </c>
      <c r="I21" s="7">
        <v>1416.8</v>
      </c>
      <c r="J21" s="7"/>
      <c r="K21" s="7"/>
      <c r="L21" s="7"/>
      <c r="M21" s="7"/>
      <c r="N21" s="8">
        <f t="shared" si="6"/>
        <v>11213.71</v>
      </c>
    </row>
    <row r="22" spans="1:14" ht="18" customHeight="1" x14ac:dyDescent="0.25">
      <c r="A22" s="24" t="s">
        <v>54</v>
      </c>
      <c r="B22" s="7">
        <v>4600.83</v>
      </c>
      <c r="C22" s="12">
        <v>-2002.98</v>
      </c>
      <c r="D22" s="7">
        <v>1430.7</v>
      </c>
      <c r="E22" s="7">
        <v>306.22000000000003</v>
      </c>
      <c r="F22" s="7">
        <v>165.66</v>
      </c>
      <c r="G22" s="7">
        <v>730.41</v>
      </c>
      <c r="H22" s="7">
        <v>1357.91</v>
      </c>
      <c r="I22" s="7">
        <v>-3388.5</v>
      </c>
      <c r="J22" s="7"/>
      <c r="K22" s="7"/>
      <c r="L22" s="7"/>
      <c r="M22" s="7"/>
      <c r="N22" s="8">
        <f t="shared" si="6"/>
        <v>3200.25</v>
      </c>
    </row>
    <row r="23" spans="1:14" ht="23.25" customHeight="1" x14ac:dyDescent="0.25">
      <c r="A23" s="10" t="s">
        <v>56</v>
      </c>
      <c r="B23" s="8">
        <v>8213.2999999999993</v>
      </c>
      <c r="C23" s="8">
        <v>8213.2999999999993</v>
      </c>
      <c r="D23" s="8">
        <v>8213.2999999999993</v>
      </c>
      <c r="E23" s="8">
        <v>8213.2999999999993</v>
      </c>
      <c r="F23" s="8">
        <v>8213.2999999999993</v>
      </c>
      <c r="G23" s="8">
        <v>8213.2999999999993</v>
      </c>
      <c r="H23" s="8">
        <v>8213.2999999999993</v>
      </c>
      <c r="I23" s="8">
        <v>8213.2999999999993</v>
      </c>
      <c r="J23" s="8">
        <v>8213.2999999999993</v>
      </c>
      <c r="K23" s="8">
        <v>8213.2999999999993</v>
      </c>
      <c r="L23" s="8">
        <v>8213.2999999999993</v>
      </c>
      <c r="M23" s="8">
        <v>8213.2999999999993</v>
      </c>
      <c r="N23" s="8">
        <f t="shared" si="1"/>
        <v>98559.60000000002</v>
      </c>
    </row>
    <row r="24" spans="1:14" ht="19.5" customHeight="1" x14ac:dyDescent="0.25">
      <c r="A24" s="10" t="s">
        <v>27</v>
      </c>
      <c r="B24" s="8">
        <f>B4+B9+B14+B18+B23+B19</f>
        <v>29935.64</v>
      </c>
      <c r="C24" s="8">
        <f t="shared" ref="C24:N24" si="7">C4+C9+C14+C18+C23+C19</f>
        <v>26771.46</v>
      </c>
      <c r="D24" s="8">
        <f t="shared" si="7"/>
        <v>118490.73</v>
      </c>
      <c r="E24" s="8">
        <f t="shared" si="7"/>
        <v>25127.089999999997</v>
      </c>
      <c r="F24" s="8">
        <f t="shared" si="7"/>
        <v>24955.77</v>
      </c>
      <c r="G24" s="8">
        <f t="shared" si="7"/>
        <v>24776.239999999998</v>
      </c>
      <c r="H24" s="8">
        <f t="shared" si="7"/>
        <v>43472.97</v>
      </c>
      <c r="I24" s="8">
        <f t="shared" si="7"/>
        <v>35461.26</v>
      </c>
      <c r="J24" s="8">
        <f>J4+J9+J14+J18+J23+J19</f>
        <v>59240.31</v>
      </c>
      <c r="K24" s="8">
        <f t="shared" si="7"/>
        <v>34450.75</v>
      </c>
      <c r="L24" s="8">
        <f t="shared" si="7"/>
        <v>39783.07</v>
      </c>
      <c r="M24" s="8">
        <f t="shared" si="7"/>
        <v>35291.520000000004</v>
      </c>
      <c r="N24" s="8">
        <f t="shared" si="7"/>
        <v>497756.81</v>
      </c>
    </row>
    <row r="26" spans="1:14" ht="23.25" customHeight="1" x14ac:dyDescent="0.25">
      <c r="A26" s="56" t="s">
        <v>57</v>
      </c>
      <c r="B26" s="56"/>
      <c r="C26" s="56"/>
      <c r="L26" s="56" t="s">
        <v>31</v>
      </c>
      <c r="M26" s="56"/>
      <c r="N26" s="56"/>
    </row>
    <row r="27" spans="1:14" ht="23.25" customHeight="1" x14ac:dyDescent="0.25">
      <c r="A27" s="56"/>
      <c r="B27" s="56"/>
      <c r="C27" s="56"/>
      <c r="L27" s="56"/>
      <c r="M27" s="56"/>
      <c r="N27" s="56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B1" sqref="B1"/>
    </sheetView>
  </sheetViews>
  <sheetFormatPr defaultRowHeight="15" x14ac:dyDescent="0.25"/>
  <cols>
    <col min="1" max="1" width="4.7109375" customWidth="1"/>
    <col min="2" max="2" width="6.140625" customWidth="1"/>
    <col min="3" max="3" width="43.5703125" customWidth="1"/>
    <col min="4" max="4" width="14.5703125" customWidth="1"/>
    <col min="5" max="5" width="16.5703125" customWidth="1"/>
  </cols>
  <sheetData>
    <row r="1" spans="1:5" ht="15.75" x14ac:dyDescent="0.25">
      <c r="B1" s="35" t="s">
        <v>51</v>
      </c>
      <c r="C1" s="35"/>
    </row>
    <row r="2" spans="1:5" x14ac:dyDescent="0.25">
      <c r="C2" t="s">
        <v>4</v>
      </c>
    </row>
    <row r="3" spans="1:5" x14ac:dyDescent="0.25">
      <c r="B3" t="s">
        <v>37</v>
      </c>
    </row>
    <row r="4" spans="1:5" x14ac:dyDescent="0.25">
      <c r="A4" s="29" t="s">
        <v>38</v>
      </c>
      <c r="B4" s="29" t="s">
        <v>38</v>
      </c>
      <c r="C4" s="29"/>
      <c r="D4" s="29" t="s">
        <v>39</v>
      </c>
      <c r="E4" s="29" t="s">
        <v>40</v>
      </c>
    </row>
    <row r="5" spans="1:5" x14ac:dyDescent="0.25">
      <c r="A5" s="30" t="s">
        <v>41</v>
      </c>
      <c r="B5" s="30" t="s">
        <v>42</v>
      </c>
      <c r="C5" s="30" t="s">
        <v>43</v>
      </c>
      <c r="D5" s="30" t="s">
        <v>44</v>
      </c>
      <c r="E5" s="30" t="s">
        <v>45</v>
      </c>
    </row>
    <row r="6" spans="1:5" x14ac:dyDescent="0.25">
      <c r="A6" s="30">
        <v>1</v>
      </c>
      <c r="B6" s="30"/>
      <c r="C6" s="32"/>
      <c r="D6" s="33"/>
      <c r="E6" s="30"/>
    </row>
    <row r="7" spans="1:5" x14ac:dyDescent="0.25">
      <c r="A7" s="27">
        <v>2</v>
      </c>
      <c r="B7" s="27"/>
      <c r="C7" s="21"/>
      <c r="D7" s="28"/>
      <c r="E7" s="27"/>
    </row>
    <row r="8" spans="1:5" x14ac:dyDescent="0.25">
      <c r="A8" s="27">
        <v>3</v>
      </c>
      <c r="B8" s="27"/>
      <c r="C8" s="21"/>
      <c r="D8" s="28"/>
      <c r="E8" s="27"/>
    </row>
    <row r="9" spans="1:5" x14ac:dyDescent="0.25">
      <c r="A9" s="27">
        <v>4</v>
      </c>
      <c r="B9" s="27"/>
      <c r="C9" s="21"/>
      <c r="D9" s="31"/>
      <c r="E9" s="27"/>
    </row>
    <row r="10" spans="1:5" x14ac:dyDescent="0.25">
      <c r="A10" s="27">
        <v>5</v>
      </c>
      <c r="B10" s="27"/>
      <c r="C10" s="21"/>
      <c r="D10" s="28"/>
      <c r="E10" s="27"/>
    </row>
    <row r="11" spans="1:5" x14ac:dyDescent="0.25">
      <c r="A11" s="27">
        <v>6</v>
      </c>
      <c r="B11" s="27"/>
      <c r="C11" s="21"/>
      <c r="D11" s="28"/>
      <c r="E11" s="27"/>
    </row>
    <row r="12" spans="1:5" x14ac:dyDescent="0.25">
      <c r="A12" s="27">
        <v>7</v>
      </c>
      <c r="B12" s="27"/>
      <c r="C12" s="21"/>
      <c r="D12" s="28"/>
      <c r="E12" s="27"/>
    </row>
    <row r="13" spans="1:5" x14ac:dyDescent="0.25">
      <c r="A13" s="27">
        <v>8</v>
      </c>
      <c r="B13" s="27"/>
      <c r="C13" s="21"/>
      <c r="D13" s="28"/>
      <c r="E13" s="27"/>
    </row>
    <row r="14" spans="1:5" x14ac:dyDescent="0.25">
      <c r="A14" s="27">
        <v>9</v>
      </c>
      <c r="B14" s="27"/>
      <c r="C14" s="21"/>
      <c r="D14" s="28"/>
      <c r="E14" s="27"/>
    </row>
    <row r="15" spans="1:5" x14ac:dyDescent="0.25">
      <c r="A15" s="27">
        <v>10</v>
      </c>
      <c r="B15" s="27"/>
      <c r="C15" s="21"/>
      <c r="D15" s="28"/>
      <c r="E15" s="27"/>
    </row>
    <row r="16" spans="1:5" x14ac:dyDescent="0.25">
      <c r="A16" s="27">
        <v>11</v>
      </c>
      <c r="B16" s="27"/>
      <c r="C16" s="21"/>
      <c r="D16" s="28"/>
      <c r="E16" s="27"/>
    </row>
    <row r="17" spans="1:5" x14ac:dyDescent="0.25">
      <c r="A17" s="27">
        <v>12</v>
      </c>
      <c r="B17" s="27"/>
      <c r="C17" s="21"/>
      <c r="D17" s="28"/>
      <c r="E17" s="27"/>
    </row>
    <row r="18" spans="1:5" x14ac:dyDescent="0.25">
      <c r="A18" s="27">
        <v>13</v>
      </c>
      <c r="B18" s="27"/>
      <c r="C18" s="21"/>
      <c r="D18" s="28"/>
      <c r="E18" s="27"/>
    </row>
    <row r="19" spans="1:5" x14ac:dyDescent="0.25">
      <c r="A19" s="27">
        <v>14</v>
      </c>
      <c r="B19" s="27"/>
      <c r="C19" s="21"/>
      <c r="D19" s="27"/>
      <c r="E19" s="27"/>
    </row>
    <row r="20" spans="1:5" x14ac:dyDescent="0.25">
      <c r="A20" s="27"/>
      <c r="B20" s="27"/>
      <c r="C20" s="21"/>
      <c r="D20" s="27"/>
      <c r="E20" s="27"/>
    </row>
    <row r="21" spans="1:5" x14ac:dyDescent="0.25">
      <c r="A21" s="27"/>
      <c r="B21" s="27"/>
      <c r="C21" s="21"/>
      <c r="D21" s="27"/>
      <c r="E21" s="27"/>
    </row>
    <row r="22" spans="1:5" x14ac:dyDescent="0.25">
      <c r="A22" s="27"/>
      <c r="B22" s="27"/>
      <c r="C22" s="21"/>
      <c r="D22" s="27"/>
      <c r="E22" s="27"/>
    </row>
    <row r="23" spans="1:5" x14ac:dyDescent="0.25">
      <c r="A23" s="27"/>
      <c r="B23" s="27"/>
      <c r="C23" s="21"/>
      <c r="D23" s="21"/>
      <c r="E23" s="2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activeCell="B12" sqref="B12:C12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54" t="s">
        <v>62</v>
      </c>
      <c r="C1" s="54"/>
      <c r="D1" s="54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52" t="s">
        <v>49</v>
      </c>
      <c r="C3" s="50"/>
      <c r="D3" s="50"/>
    </row>
    <row r="4" spans="1:4" x14ac:dyDescent="0.25">
      <c r="A4" s="14"/>
      <c r="B4" s="15" t="s">
        <v>0</v>
      </c>
      <c r="C4" s="15" t="s">
        <v>1</v>
      </c>
      <c r="D4" s="15" t="s">
        <v>29</v>
      </c>
    </row>
    <row r="5" spans="1:4" x14ac:dyDescent="0.25">
      <c r="A5" s="36"/>
      <c r="B5" s="37" t="s">
        <v>10</v>
      </c>
      <c r="C5" s="36"/>
      <c r="D5" s="36"/>
    </row>
    <row r="6" spans="1:4" x14ac:dyDescent="0.25">
      <c r="A6" s="36">
        <v>1</v>
      </c>
      <c r="B6" s="36" t="s">
        <v>74</v>
      </c>
      <c r="C6" s="36">
        <v>235</v>
      </c>
      <c r="D6" s="37">
        <f>C6</f>
        <v>235</v>
      </c>
    </row>
    <row r="7" spans="1:4" x14ac:dyDescent="0.25">
      <c r="A7" s="36"/>
      <c r="B7" s="37" t="s">
        <v>11</v>
      </c>
      <c r="C7" s="36"/>
      <c r="D7" s="37"/>
    </row>
    <row r="8" spans="1:4" x14ac:dyDescent="0.25">
      <c r="A8" s="36">
        <v>1</v>
      </c>
      <c r="B8" s="36" t="s">
        <v>76</v>
      </c>
      <c r="C8" s="36">
        <v>651</v>
      </c>
      <c r="D8" s="37"/>
    </row>
    <row r="9" spans="1:4" x14ac:dyDescent="0.25">
      <c r="A9" s="37">
        <v>2</v>
      </c>
      <c r="B9" s="36" t="s">
        <v>77</v>
      </c>
      <c r="C9" s="36">
        <v>744</v>
      </c>
      <c r="D9" s="37"/>
    </row>
    <row r="10" spans="1:4" x14ac:dyDescent="0.25">
      <c r="A10" s="36"/>
      <c r="B10" s="37" t="s">
        <v>78</v>
      </c>
      <c r="C10" s="37">
        <f>SUM(C8:C9)</f>
        <v>1395</v>
      </c>
      <c r="D10" s="37">
        <f>C10+D6</f>
        <v>1630</v>
      </c>
    </row>
    <row r="11" spans="1:4" x14ac:dyDescent="0.25">
      <c r="A11" s="36"/>
      <c r="B11" s="37" t="s">
        <v>94</v>
      </c>
      <c r="C11" s="36"/>
      <c r="D11" s="36"/>
    </row>
    <row r="12" spans="1:4" x14ac:dyDescent="0.25">
      <c r="A12" s="36">
        <v>1</v>
      </c>
      <c r="B12" s="36" t="s">
        <v>74</v>
      </c>
      <c r="C12" s="36">
        <v>150</v>
      </c>
      <c r="D12" s="37">
        <f>D10+C12</f>
        <v>1780</v>
      </c>
    </row>
    <row r="13" spans="1:4" x14ac:dyDescent="0.25">
      <c r="A13" s="36"/>
      <c r="B13" s="36"/>
      <c r="C13" s="36"/>
      <c r="D13" s="37"/>
    </row>
    <row r="14" spans="1:4" x14ac:dyDescent="0.25">
      <c r="A14" s="36"/>
      <c r="B14" s="37"/>
      <c r="C14" s="36"/>
      <c r="D14" s="37"/>
    </row>
    <row r="15" spans="1:4" x14ac:dyDescent="0.25">
      <c r="A15" s="36"/>
      <c r="B15" s="37"/>
      <c r="C15" s="36"/>
      <c r="D15" s="36"/>
    </row>
    <row r="16" spans="1:4" x14ac:dyDescent="0.25">
      <c r="A16" s="37"/>
      <c r="B16" s="36"/>
      <c r="C16" s="36"/>
      <c r="D16" s="37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6"/>
      <c r="D18" s="37"/>
    </row>
    <row r="19" spans="1:4" x14ac:dyDescent="0.25">
      <c r="A19" s="36"/>
      <c r="B19" s="37"/>
      <c r="C19" s="36"/>
      <c r="D19" s="37"/>
    </row>
    <row r="20" spans="1:4" x14ac:dyDescent="0.25">
      <c r="A20" s="36"/>
      <c r="B20" s="37"/>
      <c r="C20" s="36"/>
      <c r="D20" s="36"/>
    </row>
    <row r="21" spans="1:4" x14ac:dyDescent="0.25">
      <c r="A21" s="36"/>
      <c r="B21" s="47"/>
      <c r="C21" s="36"/>
      <c r="D21" s="37"/>
    </row>
    <row r="22" spans="1:4" x14ac:dyDescent="0.25">
      <c r="A22" s="37"/>
      <c r="B22" s="37"/>
      <c r="C22" s="36"/>
      <c r="D22" s="37"/>
    </row>
    <row r="23" spans="1:4" x14ac:dyDescent="0.25">
      <c r="A23" s="36"/>
      <c r="B23" s="36"/>
      <c r="C23" s="37"/>
      <c r="D23" s="37"/>
    </row>
    <row r="24" spans="1:4" x14ac:dyDescent="0.25">
      <c r="A24" s="36"/>
      <c r="B24" s="37"/>
      <c r="C24" s="37"/>
      <c r="D24" s="37"/>
    </row>
    <row r="25" spans="1:4" x14ac:dyDescent="0.25">
      <c r="A25" s="36"/>
      <c r="B25" s="36"/>
      <c r="C25" s="37"/>
      <c r="D25" s="37"/>
    </row>
    <row r="26" spans="1:4" x14ac:dyDescent="0.25">
      <c r="A26" s="36"/>
      <c r="B26" s="36"/>
      <c r="C26" s="37"/>
      <c r="D26" s="37"/>
    </row>
    <row r="27" spans="1:4" x14ac:dyDescent="0.25">
      <c r="A27" s="36"/>
      <c r="B27" s="36"/>
      <c r="C27" s="37"/>
      <c r="D27" s="37"/>
    </row>
    <row r="28" spans="1:4" x14ac:dyDescent="0.25">
      <c r="A28" s="36"/>
      <c r="B28" s="36"/>
      <c r="C28" s="37"/>
      <c r="D28" s="37"/>
    </row>
    <row r="29" spans="1:4" x14ac:dyDescent="0.25">
      <c r="A29" s="36"/>
      <c r="B29" s="36"/>
      <c r="C29" s="36"/>
      <c r="D29" s="36"/>
    </row>
    <row r="30" spans="1:4" x14ac:dyDescent="0.25">
      <c r="A30" s="36"/>
      <c r="B30" s="36"/>
      <c r="C30" s="43"/>
      <c r="D30" s="36"/>
    </row>
    <row r="31" spans="1:4" x14ac:dyDescent="0.25">
      <c r="A31" s="44"/>
      <c r="B31" s="37"/>
      <c r="C31" s="45"/>
      <c r="D31" s="37"/>
    </row>
    <row r="32" spans="1:4" x14ac:dyDescent="0.25">
      <c r="A32" s="36"/>
      <c r="B32" s="37"/>
      <c r="C32" s="36"/>
      <c r="D32" s="36"/>
    </row>
    <row r="33" spans="1:4" x14ac:dyDescent="0.25">
      <c r="A33" s="36"/>
      <c r="B33" s="36"/>
      <c r="C33" s="36"/>
      <c r="D33" s="37"/>
    </row>
    <row r="34" spans="1:4" x14ac:dyDescent="0.25">
      <c r="A34" s="38"/>
      <c r="B34" s="36"/>
      <c r="C34" s="38"/>
      <c r="D34" s="38"/>
    </row>
    <row r="35" spans="1:4" x14ac:dyDescent="0.25">
      <c r="A35" s="36"/>
      <c r="B35" s="37"/>
      <c r="C35" s="37"/>
      <c r="D35" s="39"/>
    </row>
    <row r="36" spans="1:4" x14ac:dyDescent="0.25">
      <c r="A36" s="46"/>
      <c r="B36" s="46"/>
      <c r="C36" s="46"/>
      <c r="D36" s="46"/>
    </row>
    <row r="37" spans="1:4" x14ac:dyDescent="0.25">
      <c r="A37" s="46"/>
      <c r="B37" s="46"/>
      <c r="C37" s="46"/>
      <c r="D37" s="46"/>
    </row>
    <row r="38" spans="1:4" x14ac:dyDescent="0.25">
      <c r="A38" s="46"/>
      <c r="B38" s="46"/>
      <c r="C38" s="46"/>
      <c r="D38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2016-01-28T03:23:36Z</cp:lastPrinted>
  <dcterms:created xsi:type="dcterms:W3CDTF">2011-07-25T05:21:17Z</dcterms:created>
  <dcterms:modified xsi:type="dcterms:W3CDTF">2023-01-26T07:11:41Z</dcterms:modified>
</cp:coreProperties>
</file>