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8109B84E-3DBE-4430-83A6-4EF4E01FBD26}" xr6:coauthVersionLast="47" xr6:coauthVersionMax="47" xr10:uidLastSave="{00000000-0000-0000-0000-000000000000}"/>
  <bookViews>
    <workbookView xWindow="-120" yWindow="-120" windowWidth="25440" windowHeight="15390" activeTab="6" xr2:uid="{00000000-000D-0000-FFFF-FFFF00000000}"/>
  </bookViews>
  <sheets>
    <sheet name="ТО ин.оборуд." sheetId="1" r:id="rId1"/>
    <sheet name="ТО эл.оборуд." sheetId="6" r:id="rId2"/>
    <sheet name="ТО конструкт.эл." sheetId="2" r:id="rId3"/>
    <sheet name="ТР конструкт.эл" sheetId="3" r:id="rId4"/>
    <sheet name="ТР эл.оборуд." sheetId="7" r:id="rId5"/>
    <sheet name="ТР инж.об." sheetId="4" r:id="rId6"/>
    <sheet name="Лиц.счет. Св. расчет" sheetId="5" r:id="rId7"/>
    <sheet name="заявления" sheetId="8" r:id="rId8"/>
    <sheet name="дополн.раб." sheetId="9" r:id="rId9"/>
    <sheet name="Лист1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C26" i="2"/>
  <c r="D63" i="1"/>
  <c r="C63" i="1"/>
  <c r="D8" i="4"/>
  <c r="D28" i="6"/>
  <c r="C28" i="6"/>
  <c r="D22" i="2"/>
  <c r="D54" i="1"/>
  <c r="C54" i="1"/>
  <c r="D16" i="3"/>
  <c r="D24" i="6"/>
  <c r="C24" i="6"/>
  <c r="D49" i="1"/>
  <c r="C49" i="1"/>
  <c r="D14" i="9"/>
  <c r="D6" i="4"/>
  <c r="D20" i="6"/>
  <c r="D45" i="1"/>
  <c r="C45" i="1"/>
  <c r="K14" i="5"/>
  <c r="C20" i="2"/>
  <c r="C40" i="1"/>
  <c r="C35" i="1" l="1"/>
  <c r="C30" i="1" l="1"/>
  <c r="C12" i="3" l="1"/>
  <c r="F16" i="5"/>
  <c r="C8" i="9" l="1"/>
  <c r="D8" i="9" s="1"/>
  <c r="D10" i="9" s="1"/>
  <c r="D12" i="9" s="1"/>
  <c r="C6" i="7"/>
  <c r="D6" i="7" s="1"/>
  <c r="C16" i="6"/>
  <c r="C25" i="1"/>
  <c r="C8" i="3" l="1"/>
  <c r="D8" i="3" s="1"/>
  <c r="D12" i="3" s="1"/>
  <c r="D14" i="3" s="1"/>
  <c r="C12" i="6"/>
  <c r="C15" i="2"/>
  <c r="C20" i="1" l="1"/>
  <c r="C16" i="1" l="1"/>
  <c r="C12" i="1" l="1"/>
  <c r="D6" i="2" l="1"/>
  <c r="D8" i="2" s="1"/>
  <c r="D10" i="2" s="1"/>
  <c r="D15" i="2" s="1"/>
  <c r="D20" i="2" s="1"/>
  <c r="D6" i="6"/>
  <c r="D8" i="6" s="1"/>
  <c r="D10" i="6" s="1"/>
  <c r="D12" i="6" s="1"/>
  <c r="D16" i="6" s="1"/>
  <c r="D18" i="6" s="1"/>
  <c r="C8" i="1" l="1"/>
  <c r="D8" i="1" s="1"/>
  <c r="D12" i="1" s="1"/>
  <c r="D16" i="1" s="1"/>
  <c r="D20" i="1" s="1"/>
  <c r="D25" i="1" s="1"/>
  <c r="D30" i="1" s="1"/>
  <c r="D35" i="1" s="1"/>
  <c r="D40" i="1" s="1"/>
  <c r="I19" i="5" l="1"/>
  <c r="D19" i="5"/>
  <c r="L14" i="5" l="1"/>
  <c r="D14" i="5"/>
  <c r="E14" i="5"/>
  <c r="J14" i="5" l="1"/>
  <c r="N17" i="5"/>
  <c r="N10" i="5"/>
  <c r="N11" i="5"/>
  <c r="N15" i="5"/>
  <c r="I14" i="5"/>
  <c r="G14" i="5"/>
  <c r="H14" i="5"/>
  <c r="F14" i="5"/>
  <c r="D4" i="5"/>
  <c r="D9" i="5"/>
  <c r="E4" i="5"/>
  <c r="M4" i="5"/>
  <c r="L4" i="5"/>
  <c r="K4" i="5"/>
  <c r="J4" i="5"/>
  <c r="I4" i="5"/>
  <c r="H4" i="5"/>
  <c r="G4" i="5"/>
  <c r="F4" i="5"/>
  <c r="C4" i="5"/>
  <c r="B4" i="5"/>
  <c r="F9" i="5"/>
  <c r="K9" i="5"/>
  <c r="K19" i="5"/>
  <c r="C9" i="5"/>
  <c r="N23" i="5"/>
  <c r="N22" i="5"/>
  <c r="N21" i="5"/>
  <c r="N20" i="5"/>
  <c r="N18" i="5"/>
  <c r="N16" i="5"/>
  <c r="N13" i="5"/>
  <c r="N12" i="5"/>
  <c r="N8" i="5"/>
  <c r="N6" i="5"/>
  <c r="N5" i="5"/>
  <c r="M19" i="5"/>
  <c r="L19" i="5"/>
  <c r="J19" i="5"/>
  <c r="H19" i="5"/>
  <c r="G19" i="5"/>
  <c r="F19" i="5"/>
  <c r="E19" i="5"/>
  <c r="C19" i="5"/>
  <c r="B19" i="5"/>
  <c r="M14" i="5"/>
  <c r="C14" i="5"/>
  <c r="B14" i="5"/>
  <c r="M9" i="5"/>
  <c r="L9" i="5"/>
  <c r="J9" i="5"/>
  <c r="I9" i="5"/>
  <c r="H9" i="5"/>
  <c r="G9" i="5"/>
  <c r="E9" i="5"/>
  <c r="B9" i="5"/>
  <c r="N14" i="5" l="1"/>
  <c r="I24" i="5"/>
  <c r="K24" i="5"/>
  <c r="G24" i="5"/>
  <c r="M24" i="5"/>
  <c r="D24" i="5"/>
  <c r="L24" i="5"/>
  <c r="J24" i="5"/>
  <c r="B24" i="5"/>
  <c r="H24" i="5"/>
  <c r="F24" i="5"/>
  <c r="E24" i="5"/>
  <c r="N4" i="5"/>
  <c r="C24" i="5"/>
  <c r="N9" i="5"/>
  <c r="N19" i="5"/>
  <c r="N24" i="5" l="1"/>
</calcChain>
</file>

<file path=xl/sharedStrings.xml><?xml version="1.0" encoding="utf-8"?>
<sst xmlns="http://schemas.openxmlformats.org/spreadsheetml/2006/main" count="227" uniqueCount="123">
  <si>
    <t>Перечень работ</t>
  </si>
  <si>
    <t>Сумма</t>
  </si>
  <si>
    <t>Январь</t>
  </si>
  <si>
    <t>Март</t>
  </si>
  <si>
    <t>Советская, 3б</t>
  </si>
  <si>
    <t xml:space="preserve">1.Техническое обслуживание инженерного оборудования </t>
  </si>
  <si>
    <t>Советская 3б</t>
  </si>
  <si>
    <t xml:space="preserve">2.Техническое обслуживание конструктивных элементов </t>
  </si>
  <si>
    <t>Февраль</t>
  </si>
  <si>
    <t>4. Текущий ремонт инженерного оборудования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</si>
  <si>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</si>
  <si>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</si>
  <si>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</si>
  <si>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</si>
  <si>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</si>
  <si>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</si>
  <si>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</si>
  <si>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</si>
  <si>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</si>
  <si>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</si>
  <si>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</si>
  <si>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</si>
  <si>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</si>
  <si>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</si>
  <si>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</si>
  <si>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</si>
  <si>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</si>
  <si>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t>Кудин Ю.С.</t>
  </si>
  <si>
    <t>2.Техническое обслуживание электрооборудования</t>
  </si>
  <si>
    <t>-эл.оборудования</t>
  </si>
  <si>
    <t>Текущий ремонт электрооборудования</t>
  </si>
  <si>
    <t>3. Текущий ремонт конструктивных элементов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</si>
  <si>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</si>
  <si>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</si>
  <si>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</si>
  <si>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</si>
  <si>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</si>
  <si>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</si>
  <si>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</si>
  <si>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</si>
  <si>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</si>
  <si>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</si>
  <si>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Советская,3б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</si>
  <si>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</si>
  <si>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</si>
  <si>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</si>
  <si>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</si>
  <si>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</si>
  <si>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</si>
  <si>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</si>
  <si>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инженерное оборудование</t>
  </si>
  <si>
    <t xml:space="preserve">  - конструктивные элементы</t>
  </si>
  <si>
    <t>-эл.оборудование</t>
  </si>
  <si>
    <t xml:space="preserve">  - АДС</t>
  </si>
  <si>
    <t>5.ОДН: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</si>
  <si>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</si>
  <si>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</si>
  <si>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</si>
  <si>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</si>
  <si>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</si>
  <si>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"Аркада"</t>
  </si>
  <si>
    <t>Итого за январь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</si>
  <si>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</si>
  <si>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</si>
  <si>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Лицевой счет. Сводный расчет  2022г</t>
  </si>
  <si>
    <t>Лицевой счёт  2022г</t>
  </si>
  <si>
    <t>Ремонт светильников. Замена лампочек и схем. Подъезд №1,3</t>
  </si>
  <si>
    <t>Уборка снежных шапок с крыши</t>
  </si>
  <si>
    <t>Лицевой счёт 2022г</t>
  </si>
  <si>
    <t>Замена лампочки Подъезд №4</t>
  </si>
  <si>
    <t>Итого за февраль</t>
  </si>
  <si>
    <t>Итого за март</t>
  </si>
  <si>
    <t>Замена лампочки в тамбуре Подъезд №4</t>
  </si>
  <si>
    <t>Итого за апрель</t>
  </si>
  <si>
    <t>Установка водосточных жолобов на подъездные козырьки</t>
  </si>
  <si>
    <t>Ремонт перилл в подъезде №2</t>
  </si>
  <si>
    <t>Наклейки курение запрещено</t>
  </si>
  <si>
    <t>Ремонт светильников. Замена лампочек и схем. Подъезд №3,4</t>
  </si>
  <si>
    <t>Ремонт подъезда №2 согласно смете</t>
  </si>
  <si>
    <t>Ремонт подъезда №3 согласно смете</t>
  </si>
  <si>
    <t>Отключение отопления</t>
  </si>
  <si>
    <t>Итого за май</t>
  </si>
  <si>
    <t>Демонтаж старых проводов в подъездах. Монтаж провода в тамбурах Подъезд №2,3</t>
  </si>
  <si>
    <t>Работы ППР</t>
  </si>
  <si>
    <t>Демонтаж, монтаж подъездных светильников. Подъезд №1,2,3,</t>
  </si>
  <si>
    <t>Ремонт мягкой кровли на крыше Подъезд №3</t>
  </si>
  <si>
    <t>Привоз земли</t>
  </si>
  <si>
    <t>Вывоз крупногабаритного мусора</t>
  </si>
  <si>
    <t>Изготовление стеклопакета Подъез №3</t>
  </si>
  <si>
    <t>Замена участка трубы ГВС Квартира №33</t>
  </si>
  <si>
    <t>Итого за июнь</t>
  </si>
  <si>
    <t>Скос травы на придомовой территории</t>
  </si>
  <si>
    <t>Замена полотенцесушителя и радиаторов отопления (материалы жителей)</t>
  </si>
  <si>
    <t>Итого за июль</t>
  </si>
  <si>
    <t>Дезинсекция</t>
  </si>
  <si>
    <t>Устранение течи на полотенцесушителе Квартира №59</t>
  </si>
  <si>
    <t>Итого за август</t>
  </si>
  <si>
    <t>Ремонт свеитльников. Замена лапочек и предохранителя</t>
  </si>
  <si>
    <t>Ремонт капельника на крыше</t>
  </si>
  <si>
    <t>Автовышка 2,5 часа</t>
  </si>
  <si>
    <t>Закрытие чердачного люка</t>
  </si>
  <si>
    <t>Ремонт мягкой кровли на крыше Подъезд №1-3</t>
  </si>
  <si>
    <t>Замена тройника на стояке отопления Квартира №63</t>
  </si>
  <si>
    <t>Итого за сентябрь</t>
  </si>
  <si>
    <t>Ремонт светильников. Замена лампочек и предохранителя Подъезд №4</t>
  </si>
  <si>
    <t>Замена стояков отопления Квартира №51,55,59</t>
  </si>
  <si>
    <t>Итого за октябрь</t>
  </si>
  <si>
    <t>Демонтаж старых проводов в подъездах. Зашивание штробы. Пробивка проводов на скобы Подъезд №4</t>
  </si>
  <si>
    <t>Демонтаж, монтаж светильников Подъезд №4</t>
  </si>
  <si>
    <t>Ремонт подъезда №4 согласно смете</t>
  </si>
  <si>
    <t>Ремонт ГВС в подвале</t>
  </si>
  <si>
    <t>Итого за ноябрь</t>
  </si>
  <si>
    <t xml:space="preserve">Снятие водосточных желобов </t>
  </si>
  <si>
    <t>Демонтаж электро выключателя в тамбуре Подъезд №4</t>
  </si>
  <si>
    <t>Замена стояка отопления в подъезде №4</t>
  </si>
  <si>
    <t>Установка отопительного прибора Квартира №15</t>
  </si>
  <si>
    <t>Замена стояка отопления на кухне Квартира №35,38</t>
  </si>
  <si>
    <t>Замена тройника на стояке ГВС Квартира №8</t>
  </si>
  <si>
    <t>Закрепление батареи в подъезде №4</t>
  </si>
  <si>
    <r>
      <t xml:space="preserve">Прочистка канализации Подъезд </t>
    </r>
    <r>
      <rPr>
        <i/>
        <sz val="11"/>
        <color theme="1"/>
        <rFont val="Times New Roman"/>
        <family val="1"/>
        <charset val="204"/>
      </rPr>
      <t>2</t>
    </r>
  </si>
  <si>
    <t>Итого за декабрь</t>
  </si>
  <si>
    <t>Удаление куржака на крыше Квартира №33</t>
  </si>
  <si>
    <t>Установка стекол в эл.щиты в подъездах №1-4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</si>
</sst>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2" xfId="0" applyFont="1" applyBorder="1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2" fontId="7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horizontal="left" wrapText="1"/>
    </xf>
    <xf numFmtId="0" fontId="8" fillId="2" borderId="1" xfId="0" applyFont="1" applyFill="1" applyBorder="1"/>
    <xf numFmtId="0" fontId="0" fillId="2" borderId="1" xfId="0" applyFill="1" applyBorder="1"/>
    <xf numFmtId="49" fontId="0" fillId="0" borderId="1" xfId="0" applyNumberForma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/>
    <xf numFmtId="0" fontId="9" fillId="0" borderId="1" xfId="0" applyFont="1" applyBorder="1"/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" fillId="0" borderId="6" xfId="0" applyFont="1" applyBorder="1"/>
    <xf numFmtId="0" fontId="3" fillId="0" borderId="1" xfId="0" applyFont="1" applyBorder="1"/>
    <xf numFmtId="0" fontId="7" fillId="0" borderId="6" xfId="0" applyFont="1" applyBorder="1"/>
    <xf numFmtId="0" fontId="10" fillId="0" borderId="1" xfId="0" applyFont="1" applyBorder="1"/>
    <xf numFmtId="0" fontId="6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opLeftCell="A47" workbookViewId="0">
      <selection activeCell="B53" sqref="B53:C53"/>
    </sheetView>
  </sheetViews>
  <sheetFormatPr defaultRowHeight="15" x14ac:dyDescent="0.25"/>
  <cols>
    <col min="1" max="1" width="4.7109375" customWidth="1"/>
    <col min="2" max="2" width="49.28515625" customWidth="1"/>
    <col min="3" max="3" width="10.42578125" customWidth="1"/>
    <col min="4" max="4" width="13.140625" customWidth="1"/>
  </cols>
  <sheetData>
    <row r="1" spans="1:7" ht="21" x14ac:dyDescent="0.35">
      <c r="A1" s="4"/>
      <c r="B1" s="59" t="s">
        <v>65</v>
      </c>
      <c r="C1" s="59"/>
      <c r="D1" s="59"/>
      <c r="E1" s="7"/>
      <c r="F1" s="7"/>
      <c r="G1" s="7"/>
    </row>
    <row r="2" spans="1:7" x14ac:dyDescent="0.25">
      <c r="A2" s="4"/>
      <c r="B2" s="5" t="s">
        <v>4</v>
      </c>
      <c r="C2" s="4"/>
      <c r="D2" s="4"/>
      <c r="E2" s="4"/>
      <c r="F2" s="4"/>
      <c r="G2" s="4"/>
    </row>
    <row r="3" spans="1:7" ht="20.100000000000001" customHeight="1" x14ac:dyDescent="0.25">
      <c r="A3" s="4"/>
      <c r="B3" s="58" t="s">
        <v>5</v>
      </c>
      <c r="C3" s="58"/>
      <c r="D3" s="58"/>
      <c r="E3" s="4"/>
      <c r="F3" s="4"/>
      <c r="G3" s="4"/>
    </row>
    <row r="4" spans="1:7" ht="16.5" customHeight="1" x14ac:dyDescent="0.25">
      <c r="A4" s="14"/>
      <c r="B4" s="21" t="s">
        <v>0</v>
      </c>
      <c r="C4" s="21" t="s">
        <v>1</v>
      </c>
      <c r="D4" s="21" t="s">
        <v>25</v>
      </c>
      <c r="E4" s="4"/>
      <c r="F4" s="4"/>
      <c r="G4" s="4"/>
    </row>
    <row r="5" spans="1:7" ht="16.5" customHeight="1" x14ac:dyDescent="0.25">
      <c r="A5" s="14"/>
      <c r="B5" s="42" t="s">
        <v>2</v>
      </c>
      <c r="C5" s="21"/>
      <c r="D5" s="21"/>
      <c r="E5" s="4"/>
      <c r="F5" s="4"/>
      <c r="G5" s="4"/>
    </row>
    <row r="6" spans="1:7" ht="30" customHeight="1" x14ac:dyDescent="0.25">
      <c r="A6" s="14">
        <v>1</v>
      </c>
      <c r="B6" s="29" t="s">
        <v>58</v>
      </c>
      <c r="C6" s="21">
        <v>1223.92</v>
      </c>
      <c r="D6" s="21"/>
      <c r="E6" s="4"/>
      <c r="F6" s="4"/>
      <c r="G6" s="4"/>
    </row>
    <row r="7" spans="1:7" ht="60" x14ac:dyDescent="0.25">
      <c r="A7" s="14">
        <v>2</v>
      </c>
      <c r="B7" s="29" t="s">
        <v>63</v>
      </c>
      <c r="C7" s="51">
        <v>935</v>
      </c>
      <c r="D7" s="21"/>
      <c r="E7" s="4"/>
      <c r="F7" s="4"/>
      <c r="G7" s="4"/>
    </row>
    <row r="8" spans="1:7" x14ac:dyDescent="0.25">
      <c r="A8" s="14"/>
      <c r="B8" s="30" t="s">
        <v>61</v>
      </c>
      <c r="C8" s="30">
        <f>SUM(C6:C7)</f>
        <v>2158.92</v>
      </c>
      <c r="D8" s="15">
        <f>C8</f>
        <v>2158.92</v>
      </c>
      <c r="E8" s="4"/>
      <c r="F8" s="4"/>
      <c r="G8" s="4"/>
    </row>
    <row r="9" spans="1:7" x14ac:dyDescent="0.25">
      <c r="A9" s="29"/>
      <c r="B9" s="30" t="s">
        <v>8</v>
      </c>
      <c r="C9" s="29"/>
      <c r="D9" s="30"/>
    </row>
    <row r="10" spans="1:7" ht="30" x14ac:dyDescent="0.25">
      <c r="A10" s="14">
        <v>1</v>
      </c>
      <c r="B10" s="29" t="s">
        <v>58</v>
      </c>
      <c r="C10" s="21">
        <v>1223.92</v>
      </c>
      <c r="D10" s="21"/>
    </row>
    <row r="11" spans="1:7" ht="60" x14ac:dyDescent="0.25">
      <c r="A11" s="14">
        <v>2</v>
      </c>
      <c r="B11" s="29" t="s">
        <v>63</v>
      </c>
      <c r="C11" s="51">
        <v>935</v>
      </c>
      <c r="D11" s="21"/>
    </row>
    <row r="12" spans="1:7" x14ac:dyDescent="0.25">
      <c r="A12" s="29"/>
      <c r="B12" s="30" t="s">
        <v>70</v>
      </c>
      <c r="C12" s="30">
        <f>SUM(C10:C11)</f>
        <v>2158.92</v>
      </c>
      <c r="D12" s="30">
        <f>C12+D8</f>
        <v>4317.84</v>
      </c>
    </row>
    <row r="13" spans="1:7" x14ac:dyDescent="0.25">
      <c r="A13" s="29"/>
      <c r="B13" s="30" t="s">
        <v>3</v>
      </c>
      <c r="C13" s="29"/>
      <c r="D13" s="30"/>
    </row>
    <row r="14" spans="1:7" ht="30" x14ac:dyDescent="0.25">
      <c r="A14" s="14">
        <v>1</v>
      </c>
      <c r="B14" s="29" t="s">
        <v>58</v>
      </c>
      <c r="C14" s="21">
        <v>1223.92</v>
      </c>
      <c r="D14" s="21"/>
    </row>
    <row r="15" spans="1:7" ht="60" x14ac:dyDescent="0.25">
      <c r="A15" s="14">
        <v>2</v>
      </c>
      <c r="B15" s="29" t="s">
        <v>63</v>
      </c>
      <c r="C15" s="51">
        <v>935</v>
      </c>
      <c r="D15" s="21"/>
    </row>
    <row r="16" spans="1:7" x14ac:dyDescent="0.25">
      <c r="A16" s="29"/>
      <c r="B16" s="30" t="s">
        <v>71</v>
      </c>
      <c r="C16" s="30">
        <f>SUM(C14:C15)</f>
        <v>2158.92</v>
      </c>
      <c r="D16" s="30">
        <f>C16+D12</f>
        <v>6476.76</v>
      </c>
    </row>
    <row r="17" spans="1:4" x14ac:dyDescent="0.25">
      <c r="A17" s="29"/>
      <c r="B17" s="30" t="s">
        <v>10</v>
      </c>
      <c r="C17" s="29"/>
      <c r="D17" s="30"/>
    </row>
    <row r="18" spans="1:4" ht="30" x14ac:dyDescent="0.25">
      <c r="A18" s="14">
        <v>1</v>
      </c>
      <c r="B18" s="29" t="s">
        <v>58</v>
      </c>
      <c r="C18" s="21">
        <v>1223.92</v>
      </c>
      <c r="D18" s="21"/>
    </row>
    <row r="19" spans="1:4" ht="60" x14ac:dyDescent="0.25">
      <c r="A19" s="14">
        <v>2</v>
      </c>
      <c r="B19" s="29" t="s">
        <v>63</v>
      </c>
      <c r="C19" s="51">
        <v>935</v>
      </c>
      <c r="D19" s="21"/>
    </row>
    <row r="20" spans="1:4" x14ac:dyDescent="0.25">
      <c r="A20" s="29"/>
      <c r="B20" s="30" t="s">
        <v>73</v>
      </c>
      <c r="C20" s="30">
        <f>SUM(C18:C19)</f>
        <v>2158.92</v>
      </c>
      <c r="D20" s="30">
        <f>C20+D16</f>
        <v>8635.68</v>
      </c>
    </row>
    <row r="21" spans="1:4" x14ac:dyDescent="0.25">
      <c r="A21" s="29"/>
      <c r="B21" s="30" t="s">
        <v>11</v>
      </c>
      <c r="C21" s="29"/>
      <c r="D21" s="30"/>
    </row>
    <row r="22" spans="1:4" ht="30" x14ac:dyDescent="0.25">
      <c r="A22" s="14">
        <v>1</v>
      </c>
      <c r="B22" s="29" t="s">
        <v>58</v>
      </c>
      <c r="C22" s="21">
        <v>1223.92</v>
      </c>
      <c r="D22" s="21"/>
    </row>
    <row r="23" spans="1:4" ht="60" x14ac:dyDescent="0.25">
      <c r="A23" s="14">
        <v>2</v>
      </c>
      <c r="B23" s="29" t="s">
        <v>63</v>
      </c>
      <c r="C23" s="51">
        <v>935</v>
      </c>
      <c r="D23" s="21"/>
    </row>
    <row r="24" spans="1:4" x14ac:dyDescent="0.25">
      <c r="A24" s="31">
        <v>3</v>
      </c>
      <c r="B24" s="29" t="s">
        <v>80</v>
      </c>
      <c r="C24" s="57">
        <v>967.2</v>
      </c>
      <c r="D24" s="30"/>
    </row>
    <row r="25" spans="1:4" x14ac:dyDescent="0.25">
      <c r="A25" s="32"/>
      <c r="B25" s="30" t="s">
        <v>81</v>
      </c>
      <c r="C25" s="30">
        <f>SUM(C22:C24)</f>
        <v>3126.12</v>
      </c>
      <c r="D25" s="33">
        <f>C25+D20</f>
        <v>11761.8</v>
      </c>
    </row>
    <row r="26" spans="1:4" x14ac:dyDescent="0.25">
      <c r="A26" s="29"/>
      <c r="B26" s="30" t="s">
        <v>12</v>
      </c>
      <c r="C26" s="29"/>
      <c r="D26" s="30"/>
    </row>
    <row r="27" spans="1:4" ht="30" x14ac:dyDescent="0.25">
      <c r="A27" s="14">
        <v>1</v>
      </c>
      <c r="B27" s="29" t="s">
        <v>58</v>
      </c>
      <c r="C27" s="21">
        <v>1223.92</v>
      </c>
      <c r="D27" s="21"/>
    </row>
    <row r="28" spans="1:4" ht="60" x14ac:dyDescent="0.25">
      <c r="A28" s="14">
        <v>2</v>
      </c>
      <c r="B28" s="29" t="s">
        <v>63</v>
      </c>
      <c r="C28" s="51">
        <v>935</v>
      </c>
      <c r="D28" s="21"/>
    </row>
    <row r="29" spans="1:4" x14ac:dyDescent="0.25">
      <c r="A29" s="32">
        <v>3</v>
      </c>
      <c r="B29" s="29" t="s">
        <v>89</v>
      </c>
      <c r="C29" s="29">
        <v>1610</v>
      </c>
      <c r="D29" s="35"/>
    </row>
    <row r="30" spans="1:4" x14ac:dyDescent="0.25">
      <c r="A30" s="29"/>
      <c r="B30" s="30" t="s">
        <v>90</v>
      </c>
      <c r="C30" s="30">
        <f>SUM(C27:C29)</f>
        <v>3768.92</v>
      </c>
      <c r="D30" s="35">
        <f>C30+D25</f>
        <v>15530.72</v>
      </c>
    </row>
    <row r="31" spans="1:4" x14ac:dyDescent="0.25">
      <c r="A31" s="29"/>
      <c r="B31" s="30" t="s">
        <v>13</v>
      </c>
      <c r="C31" s="29"/>
      <c r="D31" s="30"/>
    </row>
    <row r="32" spans="1:4" ht="30" x14ac:dyDescent="0.25">
      <c r="A32" s="14">
        <v>1</v>
      </c>
      <c r="B32" s="29" t="s">
        <v>58</v>
      </c>
      <c r="C32" s="21">
        <v>1223.92</v>
      </c>
      <c r="D32" s="21"/>
    </row>
    <row r="33" spans="1:4" ht="60" x14ac:dyDescent="0.25">
      <c r="A33" s="14">
        <v>2</v>
      </c>
      <c r="B33" s="29" t="s">
        <v>63</v>
      </c>
      <c r="C33" s="51">
        <v>935</v>
      </c>
      <c r="D33" s="21"/>
    </row>
    <row r="34" spans="1:4" ht="30" x14ac:dyDescent="0.25">
      <c r="A34" s="29">
        <v>3</v>
      </c>
      <c r="B34" s="29" t="s">
        <v>92</v>
      </c>
      <c r="C34" s="51">
        <v>13723</v>
      </c>
      <c r="D34" s="30"/>
    </row>
    <row r="35" spans="1:4" x14ac:dyDescent="0.25">
      <c r="A35" s="34"/>
      <c r="B35" s="30" t="s">
        <v>93</v>
      </c>
      <c r="C35" s="35">
        <f>SUM(C32:C34)</f>
        <v>15881.92</v>
      </c>
      <c r="D35" s="35">
        <f>C35+D30</f>
        <v>31412.639999999999</v>
      </c>
    </row>
    <row r="36" spans="1:4" x14ac:dyDescent="0.25">
      <c r="A36" s="29"/>
      <c r="B36" s="30" t="s">
        <v>14</v>
      </c>
      <c r="C36" s="29"/>
      <c r="D36" s="30"/>
    </row>
    <row r="37" spans="1:4" ht="30" x14ac:dyDescent="0.25">
      <c r="A37" s="14">
        <v>1</v>
      </c>
      <c r="B37" s="29" t="s">
        <v>58</v>
      </c>
      <c r="C37" s="21">
        <v>1223.92</v>
      </c>
      <c r="D37" s="21"/>
    </row>
    <row r="38" spans="1:4" ht="60" x14ac:dyDescent="0.25">
      <c r="A38" s="14">
        <v>2</v>
      </c>
      <c r="B38" s="29" t="s">
        <v>63</v>
      </c>
      <c r="C38" s="51">
        <v>935</v>
      </c>
      <c r="D38" s="21"/>
    </row>
    <row r="39" spans="1:4" ht="30" x14ac:dyDescent="0.25">
      <c r="A39" s="34">
        <v>3</v>
      </c>
      <c r="B39" s="29" t="s">
        <v>95</v>
      </c>
      <c r="C39" s="29">
        <v>186</v>
      </c>
      <c r="D39" s="30"/>
    </row>
    <row r="40" spans="1:4" x14ac:dyDescent="0.25">
      <c r="A40" s="34"/>
      <c r="B40" s="30" t="s">
        <v>96</v>
      </c>
      <c r="C40" s="30">
        <f>SUM(C37:C39)</f>
        <v>2344.92</v>
      </c>
      <c r="D40" s="30">
        <f>C40+D35</f>
        <v>33757.56</v>
      </c>
    </row>
    <row r="41" spans="1:4" x14ac:dyDescent="0.25">
      <c r="A41" s="29"/>
      <c r="B41" s="30" t="s">
        <v>15</v>
      </c>
      <c r="C41" s="29"/>
      <c r="D41" s="30"/>
    </row>
    <row r="42" spans="1:4" ht="30" x14ac:dyDescent="0.25">
      <c r="A42" s="14">
        <v>1</v>
      </c>
      <c r="B42" s="29" t="s">
        <v>58</v>
      </c>
      <c r="C42" s="21">
        <v>1223.92</v>
      </c>
      <c r="D42" s="21"/>
    </row>
    <row r="43" spans="1:4" ht="60" x14ac:dyDescent="0.25">
      <c r="A43" s="14">
        <v>2</v>
      </c>
      <c r="B43" s="29" t="s">
        <v>63</v>
      </c>
      <c r="C43" s="51">
        <v>935</v>
      </c>
      <c r="D43" s="21"/>
    </row>
    <row r="44" spans="1:4" ht="30" x14ac:dyDescent="0.25">
      <c r="A44" s="16">
        <v>3</v>
      </c>
      <c r="B44" s="29" t="s">
        <v>102</v>
      </c>
      <c r="C44" s="29">
        <v>1217.5</v>
      </c>
      <c r="D44" s="17"/>
    </row>
    <row r="45" spans="1:4" x14ac:dyDescent="0.25">
      <c r="A45" s="16"/>
      <c r="B45" s="30" t="s">
        <v>103</v>
      </c>
      <c r="C45" s="55">
        <f>SUM(C42:C44)</f>
        <v>3376.42</v>
      </c>
      <c r="D45" s="53">
        <f>C45+D40</f>
        <v>37133.979999999996</v>
      </c>
    </row>
    <row r="46" spans="1:4" x14ac:dyDescent="0.25">
      <c r="A46" s="29"/>
      <c r="B46" s="30" t="s">
        <v>16</v>
      </c>
      <c r="C46" s="29"/>
      <c r="D46" s="30"/>
    </row>
    <row r="47" spans="1:4" ht="30" x14ac:dyDescent="0.25">
      <c r="A47" s="14">
        <v>1</v>
      </c>
      <c r="B47" s="29" t="s">
        <v>58</v>
      </c>
      <c r="C47" s="21">
        <v>1223.92</v>
      </c>
      <c r="D47" s="21"/>
    </row>
    <row r="48" spans="1:4" ht="60" x14ac:dyDescent="0.25">
      <c r="A48" s="14">
        <v>2</v>
      </c>
      <c r="B48" s="29" t="s">
        <v>63</v>
      </c>
      <c r="C48" s="51">
        <v>935</v>
      </c>
      <c r="D48" s="21"/>
    </row>
    <row r="49" spans="1:4" x14ac:dyDescent="0.25">
      <c r="A49" s="16"/>
      <c r="B49" s="30" t="s">
        <v>106</v>
      </c>
      <c r="C49" s="55">
        <f>SUM(C47:C48)</f>
        <v>2158.92</v>
      </c>
      <c r="D49" s="53">
        <f>C49+D45</f>
        <v>39292.899999999994</v>
      </c>
    </row>
    <row r="50" spans="1:4" x14ac:dyDescent="0.25">
      <c r="A50" s="29"/>
      <c r="B50" s="30" t="s">
        <v>17</v>
      </c>
      <c r="C50" s="29"/>
      <c r="D50" s="30"/>
    </row>
    <row r="51" spans="1:4" ht="30" x14ac:dyDescent="0.25">
      <c r="A51" s="14">
        <v>1</v>
      </c>
      <c r="B51" s="29" t="s">
        <v>58</v>
      </c>
      <c r="C51" s="21">
        <v>1223.92</v>
      </c>
      <c r="D51" s="21"/>
    </row>
    <row r="52" spans="1:4" ht="60" x14ac:dyDescent="0.25">
      <c r="A52" s="14">
        <v>2</v>
      </c>
      <c r="B52" s="29" t="s">
        <v>63</v>
      </c>
      <c r="C52" s="51">
        <v>935</v>
      </c>
      <c r="D52" s="21"/>
    </row>
    <row r="53" spans="1:4" x14ac:dyDescent="0.25">
      <c r="A53" s="16">
        <v>3</v>
      </c>
      <c r="B53" s="29" t="s">
        <v>110</v>
      </c>
      <c r="C53" s="34">
        <v>7660.1</v>
      </c>
      <c r="D53" s="17"/>
    </row>
    <row r="54" spans="1:4" x14ac:dyDescent="0.25">
      <c r="A54" s="16"/>
      <c r="B54" s="30" t="s">
        <v>111</v>
      </c>
      <c r="C54" s="17">
        <f>SUM(C51:C53)</f>
        <v>9819.02</v>
      </c>
      <c r="D54" s="17">
        <f>C54+D49</f>
        <v>49111.92</v>
      </c>
    </row>
    <row r="55" spans="1:4" x14ac:dyDescent="0.25">
      <c r="A55" s="29"/>
      <c r="B55" s="30" t="s">
        <v>18</v>
      </c>
      <c r="C55" s="29"/>
      <c r="D55" s="30"/>
    </row>
    <row r="56" spans="1:4" ht="30" x14ac:dyDescent="0.25">
      <c r="A56" s="14">
        <v>1</v>
      </c>
      <c r="B56" s="29" t="s">
        <v>58</v>
      </c>
      <c r="C56" s="21">
        <v>1223.92</v>
      </c>
      <c r="D56" s="21"/>
    </row>
    <row r="57" spans="1:4" ht="60" x14ac:dyDescent="0.25">
      <c r="A57" s="14">
        <v>2</v>
      </c>
      <c r="B57" s="29" t="s">
        <v>63</v>
      </c>
      <c r="C57" s="51">
        <v>935</v>
      </c>
      <c r="D57" s="21"/>
    </row>
    <row r="58" spans="1:4" x14ac:dyDescent="0.25">
      <c r="A58" s="16">
        <v>3</v>
      </c>
      <c r="B58" s="29" t="s">
        <v>115</v>
      </c>
      <c r="C58" s="34">
        <v>2976</v>
      </c>
      <c r="D58" s="17"/>
    </row>
    <row r="59" spans="1:4" x14ac:dyDescent="0.25">
      <c r="A59" s="16">
        <v>4</v>
      </c>
      <c r="B59" s="29" t="s">
        <v>116</v>
      </c>
      <c r="C59" s="34">
        <v>3877</v>
      </c>
      <c r="D59" s="17"/>
    </row>
    <row r="60" spans="1:4" x14ac:dyDescent="0.25">
      <c r="A60" s="16">
        <v>5</v>
      </c>
      <c r="B60" s="29" t="s">
        <v>117</v>
      </c>
      <c r="C60" s="34">
        <v>1678</v>
      </c>
      <c r="D60" s="17"/>
    </row>
    <row r="61" spans="1:4" x14ac:dyDescent="0.25">
      <c r="A61" s="16">
        <v>6</v>
      </c>
      <c r="B61" s="29" t="s">
        <v>118</v>
      </c>
      <c r="C61" s="34">
        <v>1488</v>
      </c>
      <c r="D61" s="17"/>
    </row>
    <row r="62" spans="1:4" x14ac:dyDescent="0.25">
      <c r="A62" s="16">
        <v>7</v>
      </c>
      <c r="B62" s="29" t="s">
        <v>119</v>
      </c>
      <c r="C62" s="34">
        <v>1488</v>
      </c>
      <c r="D62" s="17"/>
    </row>
    <row r="63" spans="1:4" x14ac:dyDescent="0.25">
      <c r="A63" s="16"/>
      <c r="B63" s="30" t="s">
        <v>120</v>
      </c>
      <c r="C63" s="35">
        <f>SUM(C56:C62)</f>
        <v>13665.92</v>
      </c>
      <c r="D63" s="17">
        <f>C63+D54</f>
        <v>62777.84</v>
      </c>
    </row>
    <row r="64" spans="1:4" x14ac:dyDescent="0.25">
      <c r="A64" s="16"/>
      <c r="B64" s="30"/>
      <c r="C64" s="35"/>
      <c r="D64" s="17"/>
    </row>
    <row r="65" spans="1:4" x14ac:dyDescent="0.25">
      <c r="A65" s="16"/>
      <c r="B65" s="30"/>
      <c r="C65" s="35"/>
      <c r="D65" s="17"/>
    </row>
    <row r="66" spans="1:4" x14ac:dyDescent="0.25">
      <c r="A66" s="16"/>
      <c r="B66" s="29"/>
      <c r="C66" s="34"/>
      <c r="D66" s="17"/>
    </row>
    <row r="67" spans="1:4" x14ac:dyDescent="0.25">
      <c r="A67" s="16"/>
      <c r="B67" s="29"/>
      <c r="C67" s="34"/>
      <c r="D67" s="17"/>
    </row>
    <row r="68" spans="1:4" x14ac:dyDescent="0.25">
      <c r="A68" s="16"/>
      <c r="B68" s="29"/>
      <c r="C68" s="34"/>
      <c r="D68" s="17"/>
    </row>
    <row r="69" spans="1:4" x14ac:dyDescent="0.25">
      <c r="A69" s="16"/>
      <c r="B69" s="29"/>
      <c r="C69" s="34"/>
      <c r="D69" s="17"/>
    </row>
    <row r="70" spans="1:4" x14ac:dyDescent="0.25">
      <c r="A70" s="16"/>
      <c r="B70" s="29"/>
      <c r="C70" s="29"/>
      <c r="D70" s="17"/>
    </row>
    <row r="71" spans="1:4" x14ac:dyDescent="0.25">
      <c r="A71" s="16"/>
      <c r="B71" s="15"/>
      <c r="C71" s="17"/>
      <c r="D71" s="17"/>
    </row>
    <row r="72" spans="1:4" x14ac:dyDescent="0.25">
      <c r="A72" s="16"/>
      <c r="B72" s="18"/>
      <c r="C72" s="16"/>
      <c r="D72" s="17"/>
    </row>
    <row r="73" spans="1:4" x14ac:dyDescent="0.25">
      <c r="B73" s="50"/>
      <c r="D73" s="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1"/>
  <sheetViews>
    <sheetView topLeftCell="A10" workbookViewId="0">
      <selection activeCell="B26" sqref="B26:C27"/>
    </sheetView>
  </sheetViews>
  <sheetFormatPr defaultRowHeight="15" x14ac:dyDescent="0.25"/>
  <cols>
    <col min="1" max="1" width="5.5703125" customWidth="1"/>
    <col min="2" max="2" width="45.5703125" customWidth="1"/>
    <col min="3" max="3" width="10.5703125" customWidth="1"/>
    <col min="4" max="4" width="13" customWidth="1"/>
  </cols>
  <sheetData>
    <row r="1" spans="1:5" ht="21" x14ac:dyDescent="0.35">
      <c r="B1" s="60" t="s">
        <v>65</v>
      </c>
      <c r="C1" s="60"/>
      <c r="D1" s="60"/>
      <c r="E1" s="11"/>
    </row>
    <row r="2" spans="1:5" ht="15.75" x14ac:dyDescent="0.25">
      <c r="B2" s="3" t="s">
        <v>6</v>
      </c>
    </row>
    <row r="3" spans="1:5" x14ac:dyDescent="0.25">
      <c r="B3" s="2" t="s">
        <v>28</v>
      </c>
      <c r="C3" s="1"/>
      <c r="D3" s="1"/>
    </row>
    <row r="4" spans="1:5" ht="30" customHeight="1" x14ac:dyDescent="0.25">
      <c r="A4" s="9"/>
      <c r="B4" s="19" t="s">
        <v>0</v>
      </c>
      <c r="C4" s="9" t="s">
        <v>1</v>
      </c>
      <c r="D4" s="9" t="s">
        <v>25</v>
      </c>
    </row>
    <row r="5" spans="1:5" x14ac:dyDescent="0.25">
      <c r="A5" s="9"/>
      <c r="B5" s="17" t="s">
        <v>2</v>
      </c>
      <c r="C5" s="9"/>
      <c r="D5" s="9"/>
    </row>
    <row r="6" spans="1:5" ht="30" x14ac:dyDescent="0.25">
      <c r="A6" s="29">
        <v>1</v>
      </c>
      <c r="B6" s="29" t="s">
        <v>66</v>
      </c>
      <c r="C6" s="29">
        <v>3386</v>
      </c>
      <c r="D6" s="36">
        <f>C6</f>
        <v>3386</v>
      </c>
    </row>
    <row r="7" spans="1:5" x14ac:dyDescent="0.25">
      <c r="A7" s="29"/>
      <c r="B7" s="30" t="s">
        <v>8</v>
      </c>
      <c r="C7" s="30"/>
      <c r="D7" s="36"/>
    </row>
    <row r="8" spans="1:5" x14ac:dyDescent="0.25">
      <c r="A8" s="34">
        <v>1</v>
      </c>
      <c r="B8" s="29" t="s">
        <v>69</v>
      </c>
      <c r="C8" s="36">
        <v>390</v>
      </c>
      <c r="D8" s="38">
        <f>C8+D6</f>
        <v>3776</v>
      </c>
    </row>
    <row r="9" spans="1:5" x14ac:dyDescent="0.25">
      <c r="A9" s="34"/>
      <c r="B9" s="30" t="s">
        <v>3</v>
      </c>
      <c r="C9" s="29"/>
      <c r="D9" s="38"/>
    </row>
    <row r="10" spans="1:5" x14ac:dyDescent="0.25">
      <c r="A10" s="34">
        <v>1</v>
      </c>
      <c r="B10" s="29" t="s">
        <v>72</v>
      </c>
      <c r="C10" s="29">
        <v>764</v>
      </c>
      <c r="D10" s="38">
        <f>C10+D8</f>
        <v>4540</v>
      </c>
    </row>
    <row r="11" spans="1:5" x14ac:dyDescent="0.25">
      <c r="A11" s="29"/>
      <c r="B11" s="30" t="s">
        <v>10</v>
      </c>
      <c r="C11" s="36"/>
      <c r="D11" s="36"/>
      <c r="E11" s="2"/>
    </row>
    <row r="12" spans="1:5" ht="30" x14ac:dyDescent="0.25">
      <c r="A12" s="29">
        <v>1</v>
      </c>
      <c r="B12" s="29" t="s">
        <v>77</v>
      </c>
      <c r="C12" s="29">
        <f>2603+1216</f>
        <v>3819</v>
      </c>
      <c r="D12" s="36">
        <f>C12+D10</f>
        <v>8359</v>
      </c>
    </row>
    <row r="13" spans="1:5" x14ac:dyDescent="0.25">
      <c r="A13" s="34"/>
      <c r="B13" s="30" t="s">
        <v>11</v>
      </c>
      <c r="C13" s="29"/>
      <c r="D13" s="36"/>
    </row>
    <row r="14" spans="1:5" ht="30" x14ac:dyDescent="0.25">
      <c r="A14" s="29">
        <v>1</v>
      </c>
      <c r="B14" s="29" t="s">
        <v>82</v>
      </c>
      <c r="C14" s="37">
        <v>25765.5</v>
      </c>
      <c r="D14" s="36"/>
    </row>
    <row r="15" spans="1:5" x14ac:dyDescent="0.25">
      <c r="A15" s="29">
        <v>2</v>
      </c>
      <c r="B15" s="29" t="s">
        <v>83</v>
      </c>
      <c r="C15" s="29">
        <v>3012</v>
      </c>
      <c r="D15" s="36"/>
    </row>
    <row r="16" spans="1:5" x14ac:dyDescent="0.25">
      <c r="A16" s="29"/>
      <c r="B16" s="30" t="s">
        <v>81</v>
      </c>
      <c r="C16" s="36">
        <f>SUM(C14:C15)</f>
        <v>28777.5</v>
      </c>
      <c r="D16" s="36">
        <f>C16+D12</f>
        <v>37136.5</v>
      </c>
    </row>
    <row r="17" spans="1:4" x14ac:dyDescent="0.25">
      <c r="A17" s="29"/>
      <c r="B17" s="30" t="s">
        <v>14</v>
      </c>
      <c r="C17" s="29"/>
      <c r="D17" s="29"/>
    </row>
    <row r="18" spans="1:4" ht="30" x14ac:dyDescent="0.25">
      <c r="A18" s="29">
        <v>1</v>
      </c>
      <c r="B18" s="29" t="s">
        <v>97</v>
      </c>
      <c r="C18" s="30">
        <v>1171</v>
      </c>
      <c r="D18" s="36">
        <f>C18+D16</f>
        <v>38307.5</v>
      </c>
    </row>
    <row r="19" spans="1:4" x14ac:dyDescent="0.25">
      <c r="A19" s="29"/>
      <c r="B19" s="30" t="s">
        <v>15</v>
      </c>
      <c r="C19" s="29"/>
      <c r="D19" s="29"/>
    </row>
    <row r="20" spans="1:4" ht="30" x14ac:dyDescent="0.25">
      <c r="A20" s="29">
        <v>1</v>
      </c>
      <c r="B20" s="29" t="s">
        <v>104</v>
      </c>
      <c r="C20" s="36">
        <v>1226</v>
      </c>
      <c r="D20" s="36">
        <f>C20+D18</f>
        <v>39533.5</v>
      </c>
    </row>
    <row r="21" spans="1:4" x14ac:dyDescent="0.25">
      <c r="A21" s="29"/>
      <c r="B21" s="30" t="s">
        <v>16</v>
      </c>
      <c r="C21" s="29"/>
      <c r="D21" s="36"/>
    </row>
    <row r="22" spans="1:4" ht="45" x14ac:dyDescent="0.25">
      <c r="A22" s="29">
        <v>1</v>
      </c>
      <c r="B22" s="29" t="s">
        <v>107</v>
      </c>
      <c r="C22" s="29">
        <v>6202</v>
      </c>
      <c r="D22" s="36"/>
    </row>
    <row r="23" spans="1:4" x14ac:dyDescent="0.25">
      <c r="A23" s="34">
        <v>2</v>
      </c>
      <c r="B23" s="29" t="s">
        <v>108</v>
      </c>
      <c r="C23" s="29">
        <v>9340.5</v>
      </c>
      <c r="D23" s="34"/>
    </row>
    <row r="24" spans="1:4" x14ac:dyDescent="0.25">
      <c r="A24" s="34"/>
      <c r="B24" s="30" t="s">
        <v>106</v>
      </c>
      <c r="C24" s="30">
        <f>SUM(C22:C23)</f>
        <v>15542.5</v>
      </c>
      <c r="D24" s="36">
        <f>C24+D20</f>
        <v>55076</v>
      </c>
    </row>
    <row r="25" spans="1:4" x14ac:dyDescent="0.25">
      <c r="A25" s="34"/>
      <c r="B25" s="30" t="s">
        <v>17</v>
      </c>
      <c r="C25" s="37"/>
      <c r="D25" s="36"/>
    </row>
    <row r="26" spans="1:4" x14ac:dyDescent="0.25">
      <c r="A26" s="34">
        <v>1</v>
      </c>
      <c r="B26" s="29" t="s">
        <v>83</v>
      </c>
      <c r="C26" s="29">
        <v>5952</v>
      </c>
      <c r="D26" s="36"/>
    </row>
    <row r="27" spans="1:4" ht="30" x14ac:dyDescent="0.25">
      <c r="A27" s="34">
        <v>2</v>
      </c>
      <c r="B27" s="29" t="s">
        <v>113</v>
      </c>
      <c r="C27" s="29">
        <v>1116</v>
      </c>
      <c r="D27" s="36"/>
    </row>
    <row r="28" spans="1:4" x14ac:dyDescent="0.25">
      <c r="A28" s="34"/>
      <c r="B28" s="30" t="s">
        <v>111</v>
      </c>
      <c r="C28" s="35">
        <f>SUM(C26:C27)</f>
        <v>7068</v>
      </c>
      <c r="D28" s="38">
        <f>C28+D24</f>
        <v>62144</v>
      </c>
    </row>
    <row r="29" spans="1:4" x14ac:dyDescent="0.25">
      <c r="A29" s="34"/>
      <c r="B29" s="30"/>
      <c r="C29" s="29"/>
      <c r="D29" s="34"/>
    </row>
    <row r="30" spans="1:4" x14ac:dyDescent="0.25">
      <c r="A30" s="34"/>
      <c r="B30" s="29"/>
      <c r="C30" s="34"/>
      <c r="D30" s="38"/>
    </row>
    <row r="31" spans="1:4" x14ac:dyDescent="0.25">
      <c r="A31" s="34"/>
      <c r="B31" s="30"/>
      <c r="C31" s="34"/>
      <c r="D31" s="38"/>
    </row>
    <row r="32" spans="1:4" x14ac:dyDescent="0.25">
      <c r="A32" s="34"/>
      <c r="B32" s="29"/>
      <c r="C32" s="34"/>
      <c r="D32" s="38"/>
    </row>
    <row r="33" spans="1:4" x14ac:dyDescent="0.25">
      <c r="A33" s="34"/>
      <c r="B33" s="29"/>
      <c r="C33" s="34"/>
      <c r="D33" s="38"/>
    </row>
    <row r="34" spans="1:4" x14ac:dyDescent="0.25">
      <c r="A34" s="34"/>
      <c r="B34" s="30"/>
      <c r="C34" s="30"/>
      <c r="D34" s="38"/>
    </row>
    <row r="35" spans="1:4" x14ac:dyDescent="0.25">
      <c r="A35" s="34"/>
      <c r="B35" s="29"/>
      <c r="C35" s="34"/>
      <c r="D35" s="38"/>
    </row>
    <row r="36" spans="1:4" x14ac:dyDescent="0.25">
      <c r="A36" s="34"/>
      <c r="B36" s="30"/>
      <c r="C36" s="34"/>
      <c r="D36" s="38"/>
    </row>
    <row r="37" spans="1:4" x14ac:dyDescent="0.25">
      <c r="A37" s="34"/>
      <c r="B37" s="29"/>
      <c r="C37" s="34"/>
      <c r="D37" s="38"/>
    </row>
    <row r="38" spans="1:4" x14ac:dyDescent="0.25">
      <c r="A38" s="34"/>
      <c r="B38" s="29"/>
      <c r="C38" s="34"/>
      <c r="D38" s="38"/>
    </row>
    <row r="39" spans="1:4" x14ac:dyDescent="0.25">
      <c r="A39" s="34"/>
      <c r="B39" s="29"/>
      <c r="C39" s="29"/>
      <c r="D39" s="38"/>
    </row>
    <row r="40" spans="1:4" x14ac:dyDescent="0.25">
      <c r="A40" s="34"/>
      <c r="B40" s="29"/>
      <c r="C40" s="29"/>
      <c r="D40" s="38"/>
    </row>
    <row r="41" spans="1:4" x14ac:dyDescent="0.25">
      <c r="A41" s="34"/>
      <c r="B41" s="30"/>
      <c r="C41" s="34"/>
      <c r="D41" s="35"/>
    </row>
    <row r="42" spans="1:4" x14ac:dyDescent="0.25">
      <c r="A42" s="34"/>
      <c r="B42" s="29"/>
      <c r="C42" s="29"/>
      <c r="D42" s="38"/>
    </row>
    <row r="43" spans="1:4" x14ac:dyDescent="0.25">
      <c r="A43" s="34"/>
      <c r="B43" s="30"/>
      <c r="C43" s="35"/>
      <c r="D43" s="38"/>
    </row>
    <row r="44" spans="1:4" x14ac:dyDescent="0.25">
      <c r="A44" s="48"/>
      <c r="B44" s="48"/>
      <c r="C44" s="48"/>
      <c r="D44" s="48"/>
    </row>
    <row r="45" spans="1:4" x14ac:dyDescent="0.25">
      <c r="A45" s="48"/>
      <c r="B45" s="48"/>
      <c r="C45" s="48"/>
      <c r="D45" s="48"/>
    </row>
    <row r="46" spans="1:4" x14ac:dyDescent="0.25">
      <c r="A46" s="48"/>
      <c r="B46" s="48"/>
      <c r="C46" s="48"/>
      <c r="D46" s="48"/>
    </row>
    <row r="47" spans="1:4" x14ac:dyDescent="0.25">
      <c r="A47" s="48"/>
      <c r="B47" s="48"/>
      <c r="C47" s="48"/>
      <c r="D47" s="48"/>
    </row>
    <row r="48" spans="1:4" x14ac:dyDescent="0.25">
      <c r="A48" s="48"/>
      <c r="B48" s="48"/>
      <c r="C48" s="48"/>
      <c r="D48" s="48"/>
    </row>
    <row r="49" spans="1:4" x14ac:dyDescent="0.25">
      <c r="A49" s="48"/>
      <c r="B49" s="48"/>
      <c r="C49" s="48"/>
      <c r="D49" s="48"/>
    </row>
    <row r="50" spans="1:4" x14ac:dyDescent="0.25">
      <c r="A50" s="48"/>
      <c r="B50" s="48"/>
      <c r="C50" s="48"/>
      <c r="D50" s="48"/>
    </row>
    <row r="51" spans="1:4" x14ac:dyDescent="0.25">
      <c r="A51" s="48"/>
      <c r="B51" s="48"/>
      <c r="C51" s="48"/>
      <c r="D51" s="4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workbookViewId="0">
      <selection activeCell="B22" sqref="B22:C22"/>
    </sheetView>
  </sheetViews>
  <sheetFormatPr defaultRowHeight="15" x14ac:dyDescent="0.25"/>
  <cols>
    <col min="1" max="1" width="4.42578125" customWidth="1"/>
    <col min="2" max="2" width="48.42578125" customWidth="1"/>
    <col min="3" max="3" width="10.5703125" customWidth="1"/>
    <col min="4" max="4" width="13.7109375" customWidth="1"/>
  </cols>
  <sheetData>
    <row r="1" spans="1:8" ht="21" x14ac:dyDescent="0.35">
      <c r="B1" s="60" t="s">
        <v>65</v>
      </c>
      <c r="C1" s="60"/>
      <c r="D1" s="60"/>
      <c r="E1" s="11"/>
      <c r="F1" s="11"/>
      <c r="G1" s="11"/>
      <c r="H1" s="11"/>
    </row>
    <row r="2" spans="1:8" ht="15.75" x14ac:dyDescent="0.25">
      <c r="B2" s="3" t="s">
        <v>6</v>
      </c>
    </row>
    <row r="3" spans="1:8" x14ac:dyDescent="0.25">
      <c r="B3" s="2" t="s">
        <v>7</v>
      </c>
      <c r="C3" s="1"/>
      <c r="D3" s="1"/>
    </row>
    <row r="4" spans="1:8" x14ac:dyDescent="0.25">
      <c r="A4" s="9"/>
      <c r="B4" s="19" t="s">
        <v>0</v>
      </c>
      <c r="C4" s="9" t="s">
        <v>1</v>
      </c>
      <c r="D4" s="9" t="s">
        <v>25</v>
      </c>
    </row>
    <row r="5" spans="1:8" x14ac:dyDescent="0.25">
      <c r="A5" s="9"/>
      <c r="B5" s="17" t="s">
        <v>2</v>
      </c>
      <c r="C5" s="9"/>
      <c r="D5" s="9"/>
    </row>
    <row r="6" spans="1:8" x14ac:dyDescent="0.25">
      <c r="A6" s="29">
        <v>1</v>
      </c>
      <c r="B6" s="29" t="s">
        <v>67</v>
      </c>
      <c r="C6" s="29">
        <v>4464</v>
      </c>
      <c r="D6" s="30">
        <f>C6</f>
        <v>4464</v>
      </c>
    </row>
    <row r="7" spans="1:8" s="2" customFormat="1" x14ac:dyDescent="0.25">
      <c r="A7" s="29"/>
      <c r="B7" s="30" t="s">
        <v>8</v>
      </c>
      <c r="C7" s="30"/>
      <c r="D7" s="30"/>
    </row>
    <row r="8" spans="1:8" s="2" customFormat="1" x14ac:dyDescent="0.25">
      <c r="A8" s="29">
        <v>1</v>
      </c>
      <c r="B8" s="29" t="s">
        <v>67</v>
      </c>
      <c r="C8" s="29">
        <v>1488</v>
      </c>
      <c r="D8" s="30">
        <f>C8+D6</f>
        <v>5952</v>
      </c>
    </row>
    <row r="9" spans="1:8" x14ac:dyDescent="0.25">
      <c r="A9" s="29"/>
      <c r="B9" s="30" t="s">
        <v>3</v>
      </c>
      <c r="C9" s="29"/>
      <c r="D9" s="30"/>
    </row>
    <row r="10" spans="1:8" x14ac:dyDescent="0.25">
      <c r="A10" s="34">
        <v>1</v>
      </c>
      <c r="B10" s="29" t="s">
        <v>67</v>
      </c>
      <c r="C10" s="29">
        <v>8184</v>
      </c>
      <c r="D10" s="35">
        <f>C10+D8</f>
        <v>14136</v>
      </c>
    </row>
    <row r="11" spans="1:8" s="2" customFormat="1" x14ac:dyDescent="0.25">
      <c r="A11" s="29"/>
      <c r="B11" s="30" t="s">
        <v>10</v>
      </c>
      <c r="C11" s="30"/>
      <c r="D11" s="30"/>
    </row>
    <row r="12" spans="1:8" ht="30" x14ac:dyDescent="0.25">
      <c r="A12" s="29">
        <v>1</v>
      </c>
      <c r="B12" s="29" t="s">
        <v>74</v>
      </c>
      <c r="C12" s="29">
        <v>1674</v>
      </c>
      <c r="D12" s="30"/>
    </row>
    <row r="13" spans="1:8" x14ac:dyDescent="0.25">
      <c r="A13" s="29">
        <v>2</v>
      </c>
      <c r="B13" s="29" t="s">
        <v>75</v>
      </c>
      <c r="C13" s="29">
        <v>1364</v>
      </c>
      <c r="D13" s="30"/>
    </row>
    <row r="14" spans="1:8" x14ac:dyDescent="0.25">
      <c r="A14" s="29">
        <v>3</v>
      </c>
      <c r="B14" s="29" t="s">
        <v>76</v>
      </c>
      <c r="C14" s="29">
        <v>380</v>
      </c>
      <c r="D14" s="30"/>
    </row>
    <row r="15" spans="1:8" x14ac:dyDescent="0.25">
      <c r="A15" s="29"/>
      <c r="B15" s="30" t="s">
        <v>73</v>
      </c>
      <c r="C15" s="30">
        <f>SUM(C12:C14)</f>
        <v>3418</v>
      </c>
      <c r="D15" s="30">
        <f>C15+D10</f>
        <v>17554</v>
      </c>
    </row>
    <row r="16" spans="1:8" x14ac:dyDescent="0.25">
      <c r="A16" s="29"/>
      <c r="B16" s="30" t="s">
        <v>14</v>
      </c>
      <c r="C16" s="30"/>
      <c r="D16" s="30"/>
    </row>
    <row r="17" spans="1:4" x14ac:dyDescent="0.25">
      <c r="A17" s="29">
        <v>1</v>
      </c>
      <c r="B17" s="29" t="s">
        <v>98</v>
      </c>
      <c r="C17" s="29">
        <v>2997</v>
      </c>
      <c r="D17" s="30"/>
    </row>
    <row r="18" spans="1:4" x14ac:dyDescent="0.25">
      <c r="A18" s="29">
        <v>2</v>
      </c>
      <c r="B18" s="29" t="s">
        <v>99</v>
      </c>
      <c r="C18" s="29">
        <v>4312.5</v>
      </c>
      <c r="D18" s="30"/>
    </row>
    <row r="19" spans="1:4" x14ac:dyDescent="0.25">
      <c r="A19" s="29">
        <v>3</v>
      </c>
      <c r="B19" s="29" t="s">
        <v>100</v>
      </c>
      <c r="C19" s="29">
        <v>427.5</v>
      </c>
      <c r="D19" s="36"/>
    </row>
    <row r="20" spans="1:4" x14ac:dyDescent="0.25">
      <c r="A20" s="29"/>
      <c r="B20" s="30" t="s">
        <v>96</v>
      </c>
      <c r="C20" s="30">
        <f>SUM(C17:C19)</f>
        <v>7737</v>
      </c>
      <c r="D20" s="30">
        <f>C20+D15</f>
        <v>25291</v>
      </c>
    </row>
    <row r="21" spans="1:4" x14ac:dyDescent="0.25">
      <c r="A21" s="34"/>
      <c r="B21" s="30" t="s">
        <v>17</v>
      </c>
      <c r="C21" s="37"/>
      <c r="D21" s="36"/>
    </row>
    <row r="22" spans="1:4" x14ac:dyDescent="0.25">
      <c r="A22" s="34">
        <v>1</v>
      </c>
      <c r="B22" s="29" t="s">
        <v>112</v>
      </c>
      <c r="C22" s="30">
        <v>558</v>
      </c>
      <c r="D22" s="36">
        <f>C22+D20</f>
        <v>25849</v>
      </c>
    </row>
    <row r="23" spans="1:4" x14ac:dyDescent="0.25">
      <c r="A23" s="34"/>
      <c r="B23" s="30" t="s">
        <v>18</v>
      </c>
      <c r="C23" s="34"/>
      <c r="D23" s="35"/>
    </row>
    <row r="24" spans="1:4" x14ac:dyDescent="0.25">
      <c r="A24" s="34">
        <v>1</v>
      </c>
      <c r="B24" s="29" t="s">
        <v>121</v>
      </c>
      <c r="C24" s="34">
        <v>1860</v>
      </c>
      <c r="D24" s="35"/>
    </row>
    <row r="25" spans="1:4" x14ac:dyDescent="0.25">
      <c r="A25" s="34">
        <v>2</v>
      </c>
      <c r="B25" s="29" t="s">
        <v>122</v>
      </c>
      <c r="C25" s="34">
        <v>5800</v>
      </c>
      <c r="D25" s="38"/>
    </row>
    <row r="26" spans="1:4" x14ac:dyDescent="0.25">
      <c r="A26" s="34"/>
      <c r="B26" s="30" t="s">
        <v>120</v>
      </c>
      <c r="C26" s="35">
        <f>SUM(C24:C25)</f>
        <v>7660</v>
      </c>
      <c r="D26" s="38">
        <f>C26+D22</f>
        <v>33509</v>
      </c>
    </row>
    <row r="27" spans="1:4" x14ac:dyDescent="0.25">
      <c r="A27" s="34"/>
      <c r="B27" s="29"/>
      <c r="C27" s="29"/>
      <c r="D27" s="38"/>
    </row>
    <row r="28" spans="1:4" x14ac:dyDescent="0.25">
      <c r="A28" s="34"/>
      <c r="B28" s="30"/>
      <c r="C28" s="29"/>
      <c r="D28" s="35"/>
    </row>
    <row r="29" spans="1:4" x14ac:dyDescent="0.25">
      <c r="A29" s="34"/>
      <c r="B29" s="29"/>
      <c r="C29" s="29"/>
      <c r="D29" s="34"/>
    </row>
    <row r="30" spans="1:4" x14ac:dyDescent="0.25">
      <c r="A30" s="34"/>
      <c r="B30" s="29"/>
      <c r="C30" s="34"/>
      <c r="D30" s="34"/>
    </row>
    <row r="31" spans="1:4" x14ac:dyDescent="0.25">
      <c r="A31" s="34"/>
      <c r="B31" s="29"/>
      <c r="C31" s="34"/>
      <c r="D31" s="35"/>
    </row>
    <row r="32" spans="1:4" x14ac:dyDescent="0.25">
      <c r="A32" s="34"/>
      <c r="B32" s="29"/>
      <c r="C32" s="34"/>
      <c r="D32" s="34"/>
    </row>
    <row r="33" spans="1:4" x14ac:dyDescent="0.25">
      <c r="A33" s="34"/>
      <c r="B33" s="29"/>
      <c r="C33" s="34"/>
      <c r="D33" s="38"/>
    </row>
    <row r="34" spans="1:4" x14ac:dyDescent="0.25">
      <c r="A34" s="34"/>
      <c r="B34" s="30"/>
      <c r="C34" s="35"/>
      <c r="D34" s="35"/>
    </row>
    <row r="35" spans="1:4" x14ac:dyDescent="0.25">
      <c r="A35" s="34"/>
      <c r="B35" s="30"/>
      <c r="C35" s="34"/>
      <c r="D35" s="34"/>
    </row>
    <row r="36" spans="1:4" x14ac:dyDescent="0.25">
      <c r="A36" s="34"/>
      <c r="B36" s="29"/>
      <c r="C36" s="34"/>
      <c r="D36" s="34"/>
    </row>
    <row r="37" spans="1:4" x14ac:dyDescent="0.25">
      <c r="A37" s="34"/>
      <c r="B37" s="29"/>
      <c r="C37" s="34"/>
      <c r="D37" s="34"/>
    </row>
    <row r="38" spans="1:4" x14ac:dyDescent="0.25">
      <c r="A38" s="34"/>
      <c r="B38" s="30"/>
      <c r="C38" s="35"/>
      <c r="D38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workbookViewId="0">
      <selection activeCell="D17" sqref="D17"/>
    </sheetView>
  </sheetViews>
  <sheetFormatPr defaultRowHeight="15" x14ac:dyDescent="0.25"/>
  <cols>
    <col min="1" max="1" width="4.7109375" customWidth="1"/>
    <col min="2" max="2" width="47.140625" customWidth="1"/>
    <col min="3" max="3" width="9.5703125" bestFit="1" customWidth="1"/>
    <col min="4" max="4" width="14.7109375" customWidth="1"/>
  </cols>
  <sheetData>
    <row r="1" spans="1:8" ht="21" x14ac:dyDescent="0.35">
      <c r="A1" s="4"/>
      <c r="B1" s="59" t="s">
        <v>68</v>
      </c>
      <c r="C1" s="59"/>
      <c r="D1" s="59"/>
      <c r="E1" s="7"/>
      <c r="F1" s="7"/>
      <c r="G1" s="7"/>
      <c r="H1" s="7"/>
    </row>
    <row r="2" spans="1:8" ht="15.75" x14ac:dyDescent="0.25">
      <c r="A2" s="4"/>
      <c r="B2" s="6" t="s">
        <v>6</v>
      </c>
      <c r="C2" s="4"/>
      <c r="D2" s="4"/>
      <c r="E2" s="4"/>
      <c r="F2" s="4"/>
      <c r="G2" s="4"/>
      <c r="H2" s="4"/>
    </row>
    <row r="3" spans="1:8" ht="15.95" customHeight="1" x14ac:dyDescent="0.25">
      <c r="A3" s="4"/>
      <c r="B3" s="61" t="s">
        <v>31</v>
      </c>
      <c r="C3" s="61"/>
      <c r="D3" s="61"/>
      <c r="E3" s="4"/>
      <c r="F3" s="4"/>
      <c r="G3" s="4"/>
      <c r="H3" s="4"/>
    </row>
    <row r="4" spans="1:8" x14ac:dyDescent="0.25">
      <c r="A4" s="14"/>
      <c r="B4" s="21" t="s">
        <v>0</v>
      </c>
      <c r="C4" s="21" t="s">
        <v>1</v>
      </c>
      <c r="D4" s="21" t="s">
        <v>25</v>
      </c>
      <c r="E4" s="4"/>
      <c r="F4" s="4"/>
      <c r="G4" s="4"/>
      <c r="H4" s="4"/>
    </row>
    <row r="5" spans="1:8" x14ac:dyDescent="0.25">
      <c r="A5" s="29"/>
      <c r="B5" s="30" t="s">
        <v>10</v>
      </c>
      <c r="C5" s="30"/>
      <c r="D5" s="14"/>
      <c r="E5" s="4"/>
      <c r="F5" s="4"/>
      <c r="G5" s="4"/>
      <c r="H5" s="4"/>
    </row>
    <row r="6" spans="1:8" x14ac:dyDescent="0.25">
      <c r="A6" s="29">
        <v>1</v>
      </c>
      <c r="B6" s="29" t="s">
        <v>78</v>
      </c>
      <c r="C6" s="29">
        <v>67830</v>
      </c>
      <c r="D6" s="15"/>
    </row>
    <row r="7" spans="1:8" s="2" customFormat="1" x14ac:dyDescent="0.25">
      <c r="A7" s="29">
        <v>2</v>
      </c>
      <c r="B7" s="29" t="s">
        <v>79</v>
      </c>
      <c r="C7" s="29">
        <v>89100</v>
      </c>
      <c r="D7" s="15"/>
    </row>
    <row r="8" spans="1:8" x14ac:dyDescent="0.25">
      <c r="A8" s="29"/>
      <c r="B8" s="30" t="s">
        <v>73</v>
      </c>
      <c r="C8" s="30">
        <f>SUM(C6:C7)</f>
        <v>156930</v>
      </c>
      <c r="D8" s="15">
        <f>C8</f>
        <v>156930</v>
      </c>
    </row>
    <row r="9" spans="1:8" x14ac:dyDescent="0.25">
      <c r="A9" s="29"/>
      <c r="B9" s="30" t="s">
        <v>11</v>
      </c>
      <c r="C9" s="29"/>
      <c r="D9" s="15"/>
    </row>
    <row r="10" spans="1:8" x14ac:dyDescent="0.25">
      <c r="A10" s="34">
        <v>1</v>
      </c>
      <c r="B10" s="29" t="s">
        <v>85</v>
      </c>
      <c r="C10" s="34">
        <v>15912</v>
      </c>
      <c r="D10" s="17"/>
    </row>
    <row r="11" spans="1:8" x14ac:dyDescent="0.25">
      <c r="A11" s="34">
        <v>2</v>
      </c>
      <c r="B11" s="29" t="s">
        <v>88</v>
      </c>
      <c r="C11" s="29">
        <v>3250</v>
      </c>
      <c r="D11" s="17"/>
    </row>
    <row r="12" spans="1:8" x14ac:dyDescent="0.25">
      <c r="A12" s="34"/>
      <c r="B12" s="30" t="s">
        <v>81</v>
      </c>
      <c r="C12" s="30">
        <f>SUM(C10:C11)</f>
        <v>19162</v>
      </c>
      <c r="D12" s="17">
        <f>C12+D8</f>
        <v>176092</v>
      </c>
    </row>
    <row r="13" spans="1:8" x14ac:dyDescent="0.25">
      <c r="A13" s="34"/>
      <c r="B13" s="30" t="s">
        <v>14</v>
      </c>
      <c r="C13" s="29"/>
      <c r="D13" s="17"/>
    </row>
    <row r="14" spans="1:8" x14ac:dyDescent="0.25">
      <c r="A14" s="34">
        <v>1</v>
      </c>
      <c r="B14" s="29" t="s">
        <v>101</v>
      </c>
      <c r="C14" s="29">
        <v>18714.400000000001</v>
      </c>
      <c r="D14" s="17">
        <f>C14+D12</f>
        <v>194806.39999999999</v>
      </c>
    </row>
    <row r="15" spans="1:8" x14ac:dyDescent="0.25">
      <c r="A15" s="34"/>
      <c r="B15" s="30" t="s">
        <v>16</v>
      </c>
      <c r="C15" s="29"/>
      <c r="D15" s="17"/>
    </row>
    <row r="16" spans="1:8" x14ac:dyDescent="0.25">
      <c r="A16" s="34">
        <v>1</v>
      </c>
      <c r="B16" s="29" t="s">
        <v>109</v>
      </c>
      <c r="C16" s="30">
        <v>103360</v>
      </c>
      <c r="D16" s="17">
        <f>C16+D14</f>
        <v>298166.40000000002</v>
      </c>
    </row>
    <row r="17" spans="1:4" x14ac:dyDescent="0.25">
      <c r="A17" s="34"/>
      <c r="B17" s="30"/>
      <c r="C17" s="30"/>
      <c r="D17" s="17"/>
    </row>
    <row r="18" spans="1:4" x14ac:dyDescent="0.25">
      <c r="A18" s="34"/>
      <c r="B18" s="29"/>
      <c r="C18" s="29"/>
      <c r="D18" s="17"/>
    </row>
    <row r="19" spans="1:4" x14ac:dyDescent="0.25">
      <c r="A19" s="34"/>
      <c r="B19" s="29"/>
      <c r="C19" s="29"/>
      <c r="D19" s="17"/>
    </row>
    <row r="20" spans="1:4" x14ac:dyDescent="0.25">
      <c r="A20" s="34"/>
      <c r="B20" s="30"/>
      <c r="C20" s="30"/>
      <c r="D20" s="17"/>
    </row>
    <row r="21" spans="1:4" x14ac:dyDescent="0.25">
      <c r="A21" s="34"/>
      <c r="B21" s="30"/>
      <c r="C21" s="30"/>
      <c r="D21" s="17"/>
    </row>
    <row r="22" spans="1:4" x14ac:dyDescent="0.25">
      <c r="A22" s="34"/>
      <c r="B22" s="29"/>
      <c r="C22" s="29"/>
      <c r="D22" s="17"/>
    </row>
    <row r="23" spans="1:4" x14ac:dyDescent="0.25">
      <c r="A23" s="34"/>
      <c r="B23" s="29"/>
      <c r="C23" s="29"/>
      <c r="D23" s="17"/>
    </row>
    <row r="24" spans="1:4" x14ac:dyDescent="0.25">
      <c r="A24" s="34"/>
      <c r="B24" s="29"/>
      <c r="C24" s="29"/>
      <c r="D24" s="17"/>
    </row>
    <row r="25" spans="1:4" x14ac:dyDescent="0.25">
      <c r="A25" s="34"/>
      <c r="B25" s="29"/>
      <c r="C25" s="29"/>
      <c r="D25" s="17"/>
    </row>
    <row r="26" spans="1:4" x14ac:dyDescent="0.25">
      <c r="A26" s="34"/>
      <c r="B26" s="30"/>
      <c r="C26" s="29"/>
      <c r="D26" s="17"/>
    </row>
    <row r="27" spans="1:4" x14ac:dyDescent="0.25">
      <c r="A27" s="34"/>
      <c r="B27" s="29"/>
      <c r="C27" s="29"/>
      <c r="D27" s="17"/>
    </row>
    <row r="28" spans="1:4" x14ac:dyDescent="0.25">
      <c r="A28" s="16"/>
      <c r="B28" s="14"/>
      <c r="C28" s="14"/>
      <c r="D28" s="17"/>
    </row>
    <row r="29" spans="1:4" x14ac:dyDescent="0.25">
      <c r="A29" s="16"/>
      <c r="B29" s="14"/>
      <c r="C29" s="14"/>
      <c r="D29" s="17"/>
    </row>
    <row r="30" spans="1:4" x14ac:dyDescent="0.25">
      <c r="A30" s="16"/>
      <c r="B30" s="14"/>
      <c r="C30" s="14"/>
      <c r="D30" s="17"/>
    </row>
    <row r="31" spans="1:4" x14ac:dyDescent="0.25">
      <c r="A31" s="16"/>
      <c r="B31" s="14"/>
      <c r="C31" s="28"/>
      <c r="D31" s="20"/>
    </row>
    <row r="32" spans="1:4" x14ac:dyDescent="0.25">
      <c r="A32" s="16"/>
      <c r="B32" s="15"/>
      <c r="C32" s="14"/>
      <c r="D32" s="17"/>
    </row>
    <row r="33" spans="1:4" x14ac:dyDescent="0.25">
      <c r="A33" s="16"/>
      <c r="B33" s="14"/>
      <c r="C33" s="16"/>
      <c r="D33" s="16"/>
    </row>
    <row r="34" spans="1:4" x14ac:dyDescent="0.25">
      <c r="A34" s="16"/>
      <c r="B34" s="15"/>
      <c r="C34" s="17"/>
      <c r="D34" s="17"/>
    </row>
    <row r="35" spans="1:4" x14ac:dyDescent="0.25">
      <c r="A35" s="16"/>
      <c r="B35" s="15"/>
      <c r="C35" s="17"/>
      <c r="D35" s="17"/>
    </row>
    <row r="36" spans="1:4" x14ac:dyDescent="0.25">
      <c r="A36" s="16"/>
      <c r="B36" s="14"/>
      <c r="C36" s="16"/>
      <c r="D36" s="16"/>
    </row>
    <row r="37" spans="1:4" x14ac:dyDescent="0.25">
      <c r="A37" s="16"/>
      <c r="B37" s="15"/>
      <c r="C37" s="17"/>
      <c r="D37" s="1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workbookViewId="0">
      <selection activeCell="D6" sqref="D6"/>
    </sheetView>
  </sheetViews>
  <sheetFormatPr defaultRowHeight="15" x14ac:dyDescent="0.25"/>
  <cols>
    <col min="1" max="1" width="6.140625" customWidth="1"/>
    <col min="2" max="2" width="45.5703125" customWidth="1"/>
    <col min="3" max="3" width="9.42578125" customWidth="1"/>
  </cols>
  <sheetData>
    <row r="1" spans="1:5" ht="21" x14ac:dyDescent="0.35">
      <c r="B1" s="60" t="s">
        <v>65</v>
      </c>
      <c r="C1" s="60"/>
      <c r="D1" s="60"/>
      <c r="E1" s="11"/>
    </row>
    <row r="2" spans="1:5" ht="15.75" x14ac:dyDescent="0.25">
      <c r="A2" s="16"/>
      <c r="B2" s="54" t="s">
        <v>6</v>
      </c>
      <c r="C2" s="16"/>
      <c r="D2" s="16"/>
    </row>
    <row r="3" spans="1:5" x14ac:dyDescent="0.25">
      <c r="A3" s="16"/>
      <c r="B3" s="17" t="s">
        <v>30</v>
      </c>
      <c r="C3" s="17"/>
      <c r="D3" s="17"/>
    </row>
    <row r="4" spans="1:5" ht="26.25" x14ac:dyDescent="0.25">
      <c r="A4" s="9"/>
      <c r="B4" s="19" t="s">
        <v>0</v>
      </c>
      <c r="C4" s="9" t="s">
        <v>1</v>
      </c>
      <c r="D4" s="8" t="s">
        <v>25</v>
      </c>
    </row>
    <row r="5" spans="1:5" x14ac:dyDescent="0.25">
      <c r="A5" s="49"/>
      <c r="B5" s="35" t="s">
        <v>11</v>
      </c>
      <c r="C5" s="49"/>
      <c r="D5" s="49"/>
    </row>
    <row r="6" spans="1:5" ht="30" x14ac:dyDescent="0.25">
      <c r="A6" s="29">
        <v>1</v>
      </c>
      <c r="B6" s="29" t="s">
        <v>84</v>
      </c>
      <c r="C6" s="29">
        <f>14609.9+14609.9+14609.9</f>
        <v>43829.7</v>
      </c>
      <c r="D6" s="30">
        <f>C6</f>
        <v>43829.7</v>
      </c>
    </row>
    <row r="7" spans="1:5" x14ac:dyDescent="0.25">
      <c r="A7" s="29"/>
      <c r="B7" s="29"/>
      <c r="C7" s="29"/>
      <c r="D7" s="30"/>
      <c r="E7" s="2"/>
    </row>
    <row r="8" spans="1:5" x14ac:dyDescent="0.25">
      <c r="A8" s="29"/>
      <c r="B8" s="30"/>
      <c r="C8" s="30"/>
      <c r="D8" s="30"/>
      <c r="E8" s="2"/>
    </row>
    <row r="9" spans="1:5" x14ac:dyDescent="0.25">
      <c r="A9" s="29"/>
      <c r="B9" s="29"/>
      <c r="C9" s="29"/>
      <c r="D9" s="30"/>
    </row>
    <row r="10" spans="1:5" x14ac:dyDescent="0.25">
      <c r="A10" s="34"/>
      <c r="B10" s="29"/>
      <c r="C10" s="34"/>
      <c r="D10" s="34"/>
    </row>
    <row r="11" spans="1:5" x14ac:dyDescent="0.25">
      <c r="A11" s="34"/>
      <c r="B11" s="29"/>
      <c r="C11" s="29"/>
      <c r="D11" s="35"/>
    </row>
    <row r="12" spans="1:5" x14ac:dyDescent="0.25">
      <c r="A12" s="29"/>
      <c r="B12" s="29"/>
      <c r="C12" s="29"/>
      <c r="D12" s="30"/>
      <c r="E12" s="2"/>
    </row>
    <row r="13" spans="1:5" x14ac:dyDescent="0.25">
      <c r="A13" s="29"/>
      <c r="B13" s="29"/>
      <c r="C13" s="29"/>
      <c r="D13" s="30"/>
    </row>
    <row r="14" spans="1:5" x14ac:dyDescent="0.25">
      <c r="A14" s="30"/>
      <c r="B14" s="30"/>
      <c r="C14" s="30"/>
      <c r="D14" s="30"/>
    </row>
    <row r="15" spans="1:5" x14ac:dyDescent="0.25">
      <c r="A15" s="30"/>
      <c r="B15" s="30"/>
      <c r="C15" s="30"/>
      <c r="D15" s="30"/>
    </row>
    <row r="16" spans="1:5" x14ac:dyDescent="0.25">
      <c r="A16" s="29"/>
      <c r="B16" s="29"/>
      <c r="C16" s="29"/>
      <c r="D16" s="29"/>
    </row>
    <row r="17" spans="1:4" x14ac:dyDescent="0.25">
      <c r="A17" s="29"/>
      <c r="B17" s="30"/>
      <c r="C17" s="30"/>
      <c r="D17" s="30"/>
    </row>
    <row r="18" spans="1:4" x14ac:dyDescent="0.25">
      <c r="A18" s="29"/>
      <c r="B18" s="30"/>
      <c r="C18" s="30"/>
      <c r="D18" s="30"/>
    </row>
    <row r="19" spans="1:4" x14ac:dyDescent="0.25">
      <c r="A19" s="29"/>
      <c r="B19" s="29"/>
      <c r="C19" s="29"/>
      <c r="D19" s="29"/>
    </row>
    <row r="20" spans="1:4" x14ac:dyDescent="0.25">
      <c r="A20" s="29"/>
      <c r="B20" s="29"/>
      <c r="C20" s="29"/>
      <c r="D20" s="29"/>
    </row>
    <row r="21" spans="1:4" x14ac:dyDescent="0.25">
      <c r="A21" s="29"/>
      <c r="B21" s="30"/>
      <c r="C21" s="30"/>
      <c r="D21" s="30"/>
    </row>
    <row r="22" spans="1:4" x14ac:dyDescent="0.25">
      <c r="A22" s="34"/>
      <c r="B22" s="30"/>
      <c r="C22" s="34"/>
      <c r="D22" s="34"/>
    </row>
    <row r="23" spans="1:4" x14ac:dyDescent="0.25">
      <c r="A23" s="34"/>
      <c r="B23" s="29"/>
      <c r="C23" s="34"/>
      <c r="D23" s="34"/>
    </row>
    <row r="24" spans="1:4" x14ac:dyDescent="0.25">
      <c r="A24" s="34"/>
      <c r="B24" s="30"/>
      <c r="C24" s="35"/>
      <c r="D24" s="35"/>
    </row>
    <row r="25" spans="1:4" x14ac:dyDescent="0.25">
      <c r="A25" s="34"/>
      <c r="B25" s="30"/>
      <c r="C25" s="34"/>
      <c r="D25" s="34"/>
    </row>
    <row r="26" spans="1:4" x14ac:dyDescent="0.25">
      <c r="A26" s="34"/>
      <c r="B26" s="29"/>
      <c r="C26" s="34"/>
      <c r="D26" s="34"/>
    </row>
    <row r="27" spans="1:4" x14ac:dyDescent="0.25">
      <c r="A27" s="16"/>
      <c r="B27" s="14"/>
      <c r="C27" s="16"/>
      <c r="D27" s="16"/>
    </row>
    <row r="28" spans="1:4" x14ac:dyDescent="0.25">
      <c r="A28" s="16"/>
      <c r="B28" s="15"/>
      <c r="C28" s="17"/>
      <c r="D2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>
      <selection activeCell="B8" sqref="B8:C8"/>
    </sheetView>
  </sheetViews>
  <sheetFormatPr defaultRowHeight="15" x14ac:dyDescent="0.25"/>
  <cols>
    <col min="1" max="1" width="5.140625" customWidth="1"/>
    <col min="2" max="2" width="43.7109375" customWidth="1"/>
    <col min="3" max="3" width="9.85546875" customWidth="1"/>
    <col min="4" max="4" width="15" customWidth="1"/>
  </cols>
  <sheetData>
    <row r="1" spans="1:8" ht="21" x14ac:dyDescent="0.35">
      <c r="A1" s="4"/>
      <c r="B1" s="59" t="s">
        <v>65</v>
      </c>
      <c r="C1" s="59"/>
      <c r="D1" s="59"/>
      <c r="E1" s="7"/>
      <c r="F1" s="7"/>
      <c r="G1" s="7"/>
      <c r="H1" s="7"/>
    </row>
    <row r="2" spans="1:8" ht="15.75" x14ac:dyDescent="0.25">
      <c r="A2" s="4"/>
      <c r="B2" s="6" t="s">
        <v>6</v>
      </c>
      <c r="C2" s="4"/>
      <c r="D2" s="4"/>
      <c r="E2" s="4"/>
      <c r="F2" s="4"/>
      <c r="G2" s="4"/>
      <c r="H2" s="4"/>
    </row>
    <row r="3" spans="1:8" x14ac:dyDescent="0.25">
      <c r="A3" s="4"/>
      <c r="B3" s="58" t="s">
        <v>9</v>
      </c>
      <c r="C3" s="58"/>
      <c r="D3" s="58"/>
      <c r="E3" s="4"/>
      <c r="F3" s="4"/>
      <c r="G3" s="4"/>
      <c r="H3" s="4"/>
    </row>
    <row r="4" spans="1:8" x14ac:dyDescent="0.25">
      <c r="A4" s="8"/>
      <c r="B4" s="10" t="s">
        <v>0</v>
      </c>
      <c r="C4" s="10" t="s">
        <v>1</v>
      </c>
      <c r="D4" s="10" t="s">
        <v>25</v>
      </c>
      <c r="E4" s="4"/>
      <c r="F4" s="4"/>
      <c r="G4" s="4"/>
      <c r="H4" s="4"/>
    </row>
    <row r="5" spans="1:8" x14ac:dyDescent="0.25">
      <c r="A5" s="8"/>
      <c r="B5" s="42" t="s">
        <v>15</v>
      </c>
      <c r="C5" s="10"/>
      <c r="D5" s="10"/>
      <c r="E5" s="4"/>
      <c r="F5" s="4"/>
      <c r="G5" s="4"/>
      <c r="H5" s="4"/>
    </row>
    <row r="6" spans="1:8" ht="15" customHeight="1" x14ac:dyDescent="0.25">
      <c r="A6" s="29">
        <v>1</v>
      </c>
      <c r="B6" s="29" t="s">
        <v>105</v>
      </c>
      <c r="C6" s="29">
        <v>100690.15</v>
      </c>
      <c r="D6" s="15">
        <f>C6</f>
        <v>100690.15</v>
      </c>
      <c r="E6" s="4"/>
      <c r="F6" s="4"/>
      <c r="G6" s="4"/>
      <c r="H6" s="4"/>
    </row>
    <row r="7" spans="1:8" s="2" customFormat="1" x14ac:dyDescent="0.25">
      <c r="A7" s="35"/>
      <c r="B7" s="30" t="s">
        <v>17</v>
      </c>
      <c r="C7" s="34"/>
      <c r="D7" s="35"/>
    </row>
    <row r="8" spans="1:8" x14ac:dyDescent="0.25">
      <c r="A8" s="34">
        <v>1</v>
      </c>
      <c r="B8" s="29" t="s">
        <v>114</v>
      </c>
      <c r="C8" s="34">
        <v>13819.6</v>
      </c>
      <c r="D8" s="35">
        <f>C8+D6</f>
        <v>114509.75</v>
      </c>
    </row>
    <row r="9" spans="1:8" s="2" customFormat="1" x14ac:dyDescent="0.25">
      <c r="A9" s="34"/>
      <c r="B9" s="35"/>
      <c r="C9" s="34"/>
      <c r="D9" s="35"/>
    </row>
    <row r="10" spans="1:8" x14ac:dyDescent="0.25">
      <c r="A10" s="34"/>
      <c r="B10" s="29"/>
      <c r="C10" s="35"/>
      <c r="D10" s="35"/>
    </row>
    <row r="11" spans="1:8" ht="15.75" x14ac:dyDescent="0.25">
      <c r="A11" s="34"/>
      <c r="B11" s="56"/>
      <c r="C11" s="34"/>
      <c r="D11" s="35"/>
    </row>
    <row r="12" spans="1:8" x14ac:dyDescent="0.25">
      <c r="A12" s="34"/>
      <c r="B12" s="29"/>
      <c r="C12" s="35"/>
      <c r="D12" s="35"/>
    </row>
    <row r="13" spans="1:8" ht="20.100000000000001" customHeight="1" x14ac:dyDescent="0.25">
      <c r="A13" s="34"/>
      <c r="B13" s="52"/>
      <c r="C13" s="34"/>
      <c r="D13" s="35"/>
    </row>
    <row r="14" spans="1:8" x14ac:dyDescent="0.25">
      <c r="A14" s="34"/>
      <c r="B14" s="34"/>
      <c r="C14" s="34"/>
      <c r="D14" s="35"/>
    </row>
    <row r="15" spans="1:8" x14ac:dyDescent="0.25">
      <c r="A15" s="35"/>
      <c r="B15" s="29"/>
      <c r="C15" s="34"/>
      <c r="D15" s="35"/>
    </row>
    <row r="16" spans="1:8" x14ac:dyDescent="0.25">
      <c r="A16" s="34"/>
      <c r="B16" s="34"/>
      <c r="C16" s="34"/>
      <c r="D16" s="35"/>
    </row>
    <row r="17" spans="1:4" x14ac:dyDescent="0.25">
      <c r="A17" s="34"/>
      <c r="B17" s="34"/>
      <c r="C17" s="34"/>
      <c r="D17" s="34"/>
    </row>
    <row r="18" spans="1:4" x14ac:dyDescent="0.25">
      <c r="A18" s="34"/>
      <c r="B18" s="34"/>
      <c r="C18" s="34"/>
      <c r="D18" s="34"/>
    </row>
    <row r="19" spans="1:4" x14ac:dyDescent="0.25">
      <c r="A19" s="34"/>
      <c r="B19" s="34"/>
      <c r="C19" s="34"/>
      <c r="D19" s="34"/>
    </row>
    <row r="20" spans="1:4" x14ac:dyDescent="0.25">
      <c r="A20" s="34"/>
      <c r="B20" s="34"/>
      <c r="C20" s="34"/>
      <c r="D20" s="34"/>
    </row>
    <row r="21" spans="1:4" x14ac:dyDescent="0.25">
      <c r="A21" s="34"/>
      <c r="B21" s="34"/>
      <c r="C21" s="34"/>
      <c r="D21" s="34"/>
    </row>
    <row r="22" spans="1:4" x14ac:dyDescent="0.25">
      <c r="A22" s="34"/>
      <c r="B22" s="34"/>
      <c r="C22" s="34"/>
      <c r="D22" s="34"/>
    </row>
    <row r="23" spans="1:4" x14ac:dyDescent="0.25">
      <c r="A23" s="34"/>
      <c r="B23" s="34"/>
      <c r="C23" s="34"/>
      <c r="D23" s="34"/>
    </row>
    <row r="24" spans="1:4" x14ac:dyDescent="0.25">
      <c r="A24" s="34"/>
      <c r="B24" s="34"/>
      <c r="C24" s="34"/>
      <c r="D24" s="34"/>
    </row>
    <row r="25" spans="1:4" x14ac:dyDescent="0.25">
      <c r="A25" s="34"/>
      <c r="B25" s="34"/>
      <c r="C25" s="34"/>
      <c r="D25" s="34"/>
    </row>
    <row r="26" spans="1:4" x14ac:dyDescent="0.25">
      <c r="A26" s="34"/>
      <c r="B26" s="34"/>
      <c r="C26" s="34"/>
      <c r="D26" s="34"/>
    </row>
    <row r="27" spans="1:4" x14ac:dyDescent="0.25">
      <c r="A27" s="34"/>
      <c r="B27" s="34"/>
      <c r="C27" s="34"/>
      <c r="D27" s="34"/>
    </row>
    <row r="28" spans="1:4" x14ac:dyDescent="0.25">
      <c r="A28" s="34"/>
      <c r="B28" s="34"/>
      <c r="C28" s="34"/>
      <c r="D28" s="34"/>
    </row>
    <row r="29" spans="1:4" x14ac:dyDescent="0.25">
      <c r="A29" s="34"/>
      <c r="B29" s="34"/>
      <c r="C29" s="34"/>
      <c r="D29" s="34"/>
    </row>
    <row r="30" spans="1:4" x14ac:dyDescent="0.25">
      <c r="A30" s="34"/>
      <c r="B30" s="34"/>
      <c r="C30" s="34"/>
      <c r="D30" s="34"/>
    </row>
    <row r="31" spans="1:4" x14ac:dyDescent="0.25">
      <c r="A31" s="17"/>
      <c r="B31" s="17"/>
      <c r="C31" s="16"/>
      <c r="D31" s="17"/>
    </row>
    <row r="32" spans="1:4" x14ac:dyDescent="0.25">
      <c r="A32" s="16"/>
      <c r="B32" s="14"/>
      <c r="C32" s="16"/>
      <c r="D32" s="16"/>
    </row>
    <row r="33" spans="1:4" x14ac:dyDescent="0.25">
      <c r="A33" s="16"/>
      <c r="B33" s="17"/>
      <c r="C33" s="16"/>
      <c r="D33" s="17"/>
    </row>
    <row r="34" spans="1:4" x14ac:dyDescent="0.25">
      <c r="A34" s="16"/>
      <c r="B34" s="17"/>
      <c r="C34" s="16"/>
      <c r="D34" s="16"/>
    </row>
    <row r="35" spans="1:4" x14ac:dyDescent="0.25">
      <c r="A35" s="16"/>
      <c r="B35" s="18"/>
      <c r="C35" s="16"/>
      <c r="D35" s="1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workbookViewId="0">
      <selection activeCell="A27" sqref="A27:C27"/>
    </sheetView>
  </sheetViews>
  <sheetFormatPr defaultRowHeight="15" x14ac:dyDescent="0.25"/>
  <cols>
    <col min="1" max="1" width="20.42578125" style="12" customWidth="1"/>
    <col min="2" max="4" width="8.7109375" customWidth="1"/>
    <col min="5" max="5" width="10.42578125" customWidth="1"/>
    <col min="6" max="6" width="10.140625" customWidth="1"/>
    <col min="7" max="9" width="8.7109375" customWidth="1"/>
    <col min="10" max="11" width="9.5703125" customWidth="1"/>
    <col min="12" max="13" width="8.7109375" customWidth="1"/>
    <col min="14" max="14" width="10.28515625" customWidth="1"/>
  </cols>
  <sheetData>
    <row r="1" spans="1:14" x14ac:dyDescent="0.25">
      <c r="A1" s="62" t="s">
        <v>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x14ac:dyDescent="0.25">
      <c r="A2" s="39" t="s">
        <v>4</v>
      </c>
    </row>
    <row r="3" spans="1:14" s="13" customFormat="1" x14ac:dyDescent="0.25">
      <c r="A3" s="22"/>
      <c r="B3" s="40" t="s">
        <v>2</v>
      </c>
      <c r="C3" s="40" t="s">
        <v>8</v>
      </c>
      <c r="D3" s="40" t="s">
        <v>3</v>
      </c>
      <c r="E3" s="40" t="s">
        <v>10</v>
      </c>
      <c r="F3" s="40" t="s">
        <v>11</v>
      </c>
      <c r="G3" s="40" t="s">
        <v>12</v>
      </c>
      <c r="H3" s="40" t="s">
        <v>13</v>
      </c>
      <c r="I3" s="40" t="s">
        <v>14</v>
      </c>
      <c r="J3" s="40" t="s">
        <v>15</v>
      </c>
      <c r="K3" s="40" t="s">
        <v>16</v>
      </c>
      <c r="L3" s="40" t="s">
        <v>17</v>
      </c>
      <c r="M3" s="40" t="s">
        <v>18</v>
      </c>
      <c r="N3" s="40" t="s">
        <v>19</v>
      </c>
    </row>
    <row r="4" spans="1:14" ht="25.5" customHeight="1" x14ac:dyDescent="0.25">
      <c r="A4" s="18" t="s">
        <v>46</v>
      </c>
      <c r="B4" s="20">
        <f>B5+B6+B8</f>
        <v>20670.5</v>
      </c>
      <c r="C4" s="20">
        <f t="shared" ref="C4:N4" si="0">C5+C6+C8</f>
        <v>22744</v>
      </c>
      <c r="D4" s="20">
        <f>D5+D6+D8</f>
        <v>22744</v>
      </c>
      <c r="E4" s="20">
        <f>E5+E6+E7+E8</f>
        <v>26744</v>
      </c>
      <c r="F4" s="20">
        <f t="shared" si="0"/>
        <v>22744</v>
      </c>
      <c r="G4" s="20">
        <f t="shared" si="0"/>
        <v>22744</v>
      </c>
      <c r="H4" s="20">
        <f t="shared" si="0"/>
        <v>22744</v>
      </c>
      <c r="I4" s="20">
        <f t="shared" si="0"/>
        <v>22744</v>
      </c>
      <c r="J4" s="20">
        <f t="shared" si="0"/>
        <v>22744</v>
      </c>
      <c r="K4" s="20">
        <f t="shared" si="0"/>
        <v>22744</v>
      </c>
      <c r="L4" s="20">
        <f t="shared" si="0"/>
        <v>22744</v>
      </c>
      <c r="M4" s="20">
        <f t="shared" si="0"/>
        <v>22744</v>
      </c>
      <c r="N4" s="20">
        <f t="shared" si="0"/>
        <v>274854.5</v>
      </c>
    </row>
    <row r="5" spans="1:14" ht="25.5" customHeight="1" x14ac:dyDescent="0.25">
      <c r="A5" s="18" t="s">
        <v>47</v>
      </c>
      <c r="B5" s="16">
        <v>8761.07</v>
      </c>
      <c r="C5" s="16">
        <v>9647.02</v>
      </c>
      <c r="D5" s="16">
        <v>9647.02</v>
      </c>
      <c r="E5" s="16">
        <v>9647.02</v>
      </c>
      <c r="F5" s="16">
        <v>9647.02</v>
      </c>
      <c r="G5" s="16">
        <v>9647.02</v>
      </c>
      <c r="H5" s="16">
        <v>9647.02</v>
      </c>
      <c r="I5" s="16">
        <v>9647.02</v>
      </c>
      <c r="J5" s="16">
        <v>9647.02</v>
      </c>
      <c r="K5" s="16">
        <v>9647.02</v>
      </c>
      <c r="L5" s="16">
        <v>9647.02</v>
      </c>
      <c r="M5" s="16">
        <v>9647.02</v>
      </c>
      <c r="N5" s="17">
        <f t="shared" ref="N5:N23" si="1">SUM(B5:M5)</f>
        <v>114878.29000000004</v>
      </c>
    </row>
    <row r="6" spans="1:14" ht="25.5" customHeight="1" x14ac:dyDescent="0.25">
      <c r="A6" s="18" t="s">
        <v>48</v>
      </c>
      <c r="B6" s="41">
        <v>11909.43</v>
      </c>
      <c r="C6" s="41">
        <v>13096.98</v>
      </c>
      <c r="D6" s="41">
        <v>13096.98</v>
      </c>
      <c r="E6" s="16">
        <v>13096.98</v>
      </c>
      <c r="F6" s="16">
        <v>13096.98</v>
      </c>
      <c r="G6" s="16">
        <v>13096.98</v>
      </c>
      <c r="H6" s="16">
        <v>13096.98</v>
      </c>
      <c r="I6" s="16">
        <v>13096.98</v>
      </c>
      <c r="J6" s="16">
        <v>13096.98</v>
      </c>
      <c r="K6" s="16">
        <v>13096.98</v>
      </c>
      <c r="L6" s="16">
        <v>13096.98</v>
      </c>
      <c r="M6" s="16">
        <v>13096.98</v>
      </c>
      <c r="N6" s="17">
        <f t="shared" si="1"/>
        <v>155976.21</v>
      </c>
    </row>
    <row r="7" spans="1:14" ht="25.5" customHeight="1" x14ac:dyDescent="0.25">
      <c r="A7" s="18" t="s">
        <v>62</v>
      </c>
      <c r="B7" s="41"/>
      <c r="C7" s="41"/>
      <c r="D7" s="41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1:14" ht="25.5" customHeight="1" x14ac:dyDescent="0.25">
      <c r="A8" s="18" t="s">
        <v>49</v>
      </c>
      <c r="B8" s="16"/>
      <c r="C8" s="16"/>
      <c r="D8" s="16"/>
      <c r="E8" s="16">
        <v>4000</v>
      </c>
      <c r="F8" s="16"/>
      <c r="G8" s="16"/>
      <c r="H8" s="16"/>
      <c r="I8" s="16"/>
      <c r="J8" s="16"/>
      <c r="K8" s="16"/>
      <c r="L8" s="16"/>
      <c r="M8" s="16"/>
      <c r="N8" s="17">
        <f t="shared" si="1"/>
        <v>4000</v>
      </c>
    </row>
    <row r="9" spans="1:14" ht="25.5" customHeight="1" x14ac:dyDescent="0.25">
      <c r="A9" s="42" t="s">
        <v>20</v>
      </c>
      <c r="B9" s="17">
        <f>B10+B11+B12+B13</f>
        <v>10602.69</v>
      </c>
      <c r="C9" s="17">
        <f>C10+C11+C12+C13</f>
        <v>4630.6900000000005</v>
      </c>
      <c r="D9" s="17">
        <f>D10+D11+D12+D13</f>
        <v>12888.22</v>
      </c>
      <c r="E9" s="17">
        <f t="shared" ref="E9:M9" si="2">E10+E11+E12+E13</f>
        <v>9395.92</v>
      </c>
      <c r="F9" s="17">
        <f>F10+F11+F12+F13</f>
        <v>32497.39</v>
      </c>
      <c r="G9" s="17">
        <f t="shared" si="2"/>
        <v>4552.6900000000005</v>
      </c>
      <c r="H9" s="17">
        <f t="shared" si="2"/>
        <v>16475.689999999999</v>
      </c>
      <c r="I9" s="17">
        <f t="shared" si="2"/>
        <v>12642.33</v>
      </c>
      <c r="J9" s="17">
        <f t="shared" si="2"/>
        <v>8176.8899999999994</v>
      </c>
      <c r="K9" s="17">
        <f t="shared" si="2"/>
        <v>17701.419999999998</v>
      </c>
      <c r="L9" s="17">
        <f t="shared" si="2"/>
        <v>17445.02</v>
      </c>
      <c r="M9" s="17">
        <f t="shared" si="2"/>
        <v>21325.919999999998</v>
      </c>
      <c r="N9" s="17">
        <f t="shared" si="1"/>
        <v>168334.87</v>
      </c>
    </row>
    <row r="10" spans="1:14" ht="25.5" customHeight="1" x14ac:dyDescent="0.25">
      <c r="A10" s="18" t="s">
        <v>50</v>
      </c>
      <c r="B10" s="16">
        <v>2158.92</v>
      </c>
      <c r="C10" s="16">
        <v>2158.92</v>
      </c>
      <c r="D10" s="16">
        <v>2158.92</v>
      </c>
      <c r="E10" s="16">
        <v>2158.92</v>
      </c>
      <c r="F10" s="16">
        <v>3126.12</v>
      </c>
      <c r="G10" s="16">
        <v>3768.92</v>
      </c>
      <c r="H10" s="16">
        <v>15881.92</v>
      </c>
      <c r="I10" s="16">
        <v>2344.92</v>
      </c>
      <c r="J10" s="16">
        <v>3376.42</v>
      </c>
      <c r="K10" s="16">
        <v>2158.92</v>
      </c>
      <c r="L10" s="16">
        <v>9819.02</v>
      </c>
      <c r="M10" s="16">
        <v>13665.92</v>
      </c>
      <c r="N10" s="17">
        <f>SUM(B10:M10)</f>
        <v>62777.84</v>
      </c>
    </row>
    <row r="11" spans="1:14" ht="25.5" customHeight="1" x14ac:dyDescent="0.25">
      <c r="A11" s="18" t="s">
        <v>51</v>
      </c>
      <c r="B11" s="43">
        <v>4464</v>
      </c>
      <c r="C11" s="16">
        <v>1488</v>
      </c>
      <c r="D11" s="16">
        <v>8184</v>
      </c>
      <c r="E11" s="16">
        <v>3418</v>
      </c>
      <c r="F11" s="16"/>
      <c r="G11" s="44"/>
      <c r="H11" s="16"/>
      <c r="I11" s="16">
        <v>7737</v>
      </c>
      <c r="J11" s="16"/>
      <c r="K11" s="16"/>
      <c r="L11" s="16">
        <v>558</v>
      </c>
      <c r="M11" s="16">
        <v>7660</v>
      </c>
      <c r="N11" s="17">
        <f t="shared" si="1"/>
        <v>33509</v>
      </c>
    </row>
    <row r="12" spans="1:14" ht="25.5" customHeight="1" x14ac:dyDescent="0.25">
      <c r="A12" s="45" t="s">
        <v>52</v>
      </c>
      <c r="B12" s="43">
        <v>3386</v>
      </c>
      <c r="C12" s="16">
        <v>390</v>
      </c>
      <c r="D12" s="16">
        <v>764</v>
      </c>
      <c r="E12" s="16">
        <v>3819</v>
      </c>
      <c r="F12" s="16">
        <v>28777.5</v>
      </c>
      <c r="G12" s="44"/>
      <c r="H12" s="16"/>
      <c r="I12" s="16">
        <v>1171</v>
      </c>
      <c r="J12" s="16">
        <v>1226</v>
      </c>
      <c r="K12" s="16">
        <v>15542.5</v>
      </c>
      <c r="L12" s="16">
        <v>7068</v>
      </c>
      <c r="M12" s="16"/>
      <c r="N12" s="17">
        <f t="shared" si="1"/>
        <v>62144</v>
      </c>
    </row>
    <row r="13" spans="1:14" ht="25.5" customHeight="1" x14ac:dyDescent="0.25">
      <c r="A13" s="18" t="s">
        <v>53</v>
      </c>
      <c r="B13" s="16">
        <v>593.77</v>
      </c>
      <c r="C13" s="16">
        <v>593.77</v>
      </c>
      <c r="D13" s="16">
        <v>1781.3</v>
      </c>
      <c r="E13" s="16"/>
      <c r="F13" s="16">
        <v>593.77</v>
      </c>
      <c r="G13" s="16">
        <v>783.77</v>
      </c>
      <c r="H13" s="16">
        <v>593.77</v>
      </c>
      <c r="I13" s="41">
        <v>1389.41</v>
      </c>
      <c r="J13" s="16">
        <v>3574.47</v>
      </c>
      <c r="K13" s="16"/>
      <c r="L13" s="16"/>
      <c r="M13" s="16"/>
      <c r="N13" s="17">
        <f t="shared" si="1"/>
        <v>9904.0299999999988</v>
      </c>
    </row>
    <row r="14" spans="1:14" ht="25.5" customHeight="1" x14ac:dyDescent="0.25">
      <c r="A14" s="42" t="s">
        <v>21</v>
      </c>
      <c r="B14" s="17">
        <f>B15+B16+B17+B18</f>
        <v>0</v>
      </c>
      <c r="C14" s="17">
        <f t="shared" ref="C14:M14" si="3">C15+C16+C17+C18</f>
        <v>0</v>
      </c>
      <c r="D14" s="17">
        <f>D15+D16+D17</f>
        <v>0</v>
      </c>
      <c r="E14" s="17">
        <f>E15+E16+E17</f>
        <v>156930</v>
      </c>
      <c r="F14" s="17">
        <f>F15+F16+F17</f>
        <v>62991.7</v>
      </c>
      <c r="G14" s="17">
        <f>G15+G16+G17</f>
        <v>0</v>
      </c>
      <c r="H14" s="17">
        <f>H15+H16+H17</f>
        <v>0</v>
      </c>
      <c r="I14" s="20">
        <f>SUM(I15:I17)</f>
        <v>18714.400000000001</v>
      </c>
      <c r="J14" s="17">
        <f>J15+J16+J17</f>
        <v>100690.15</v>
      </c>
      <c r="K14" s="20">
        <f>K15+K16+K17</f>
        <v>103360</v>
      </c>
      <c r="L14" s="17">
        <f>L15+L16+L17</f>
        <v>13819.6</v>
      </c>
      <c r="M14" s="17">
        <f t="shared" si="3"/>
        <v>0</v>
      </c>
      <c r="N14" s="17">
        <f>N15+N16+N17</f>
        <v>456505.85000000003</v>
      </c>
    </row>
    <row r="15" spans="1:14" ht="25.5" customHeight="1" x14ac:dyDescent="0.25">
      <c r="A15" s="18" t="s">
        <v>22</v>
      </c>
      <c r="B15" s="16"/>
      <c r="C15" s="16"/>
      <c r="D15" s="16"/>
      <c r="E15" s="16"/>
      <c r="F15" s="16"/>
      <c r="G15" s="16"/>
      <c r="H15" s="16"/>
      <c r="I15" s="41"/>
      <c r="J15" s="16">
        <v>100690.15</v>
      </c>
      <c r="K15" s="41"/>
      <c r="L15" s="16">
        <v>13819.6</v>
      </c>
      <c r="M15" s="16"/>
      <c r="N15" s="17">
        <f>SUM(B15:M15)</f>
        <v>114509.75</v>
      </c>
    </row>
    <row r="16" spans="1:14" ht="25.5" customHeight="1" x14ac:dyDescent="0.25">
      <c r="A16" s="18" t="s">
        <v>23</v>
      </c>
      <c r="B16" s="16"/>
      <c r="C16" s="44"/>
      <c r="D16" s="16"/>
      <c r="E16" s="16">
        <v>156930</v>
      </c>
      <c r="F16" s="16">
        <f>15912+3250</f>
        <v>19162</v>
      </c>
      <c r="G16" s="16"/>
      <c r="H16" s="16"/>
      <c r="I16" s="41">
        <v>18714.400000000001</v>
      </c>
      <c r="J16" s="16"/>
      <c r="K16" s="41">
        <v>103360</v>
      </c>
      <c r="L16" s="16"/>
      <c r="M16" s="16"/>
      <c r="N16" s="17">
        <f t="shared" si="1"/>
        <v>298166.40000000002</v>
      </c>
    </row>
    <row r="17" spans="1:14" ht="25.5" customHeight="1" x14ac:dyDescent="0.25">
      <c r="A17" s="45" t="s">
        <v>29</v>
      </c>
      <c r="B17" s="16"/>
      <c r="C17" s="44"/>
      <c r="D17" s="16"/>
      <c r="E17" s="16"/>
      <c r="F17" s="16">
        <v>43829.7</v>
      </c>
      <c r="G17" s="16"/>
      <c r="H17" s="16"/>
      <c r="I17" s="41"/>
      <c r="J17" s="16"/>
      <c r="K17" s="41"/>
      <c r="L17" s="16"/>
      <c r="M17" s="16"/>
      <c r="N17" s="17">
        <f>SUM(B17:M17)</f>
        <v>43829.7</v>
      </c>
    </row>
    <row r="18" spans="1:14" ht="25.5" customHeight="1" x14ac:dyDescent="0.25">
      <c r="A18" s="46" t="s">
        <v>44</v>
      </c>
      <c r="B18" s="16"/>
      <c r="C18" s="44"/>
      <c r="D18" s="16"/>
      <c r="E18" s="16"/>
      <c r="F18" s="16">
        <v>8299</v>
      </c>
      <c r="G18" s="16">
        <v>899</v>
      </c>
      <c r="H18" s="16">
        <v>8195</v>
      </c>
      <c r="I18" s="16"/>
      <c r="J18" s="16">
        <v>150</v>
      </c>
      <c r="K18" s="41"/>
      <c r="L18" s="16"/>
      <c r="M18" s="16"/>
      <c r="N18" s="17">
        <f t="shared" si="1"/>
        <v>17543</v>
      </c>
    </row>
    <row r="19" spans="1:14" ht="25.5" customHeight="1" x14ac:dyDescent="0.25">
      <c r="A19" s="42" t="s">
        <v>54</v>
      </c>
      <c r="B19" s="17">
        <f>B20+B21+B22</f>
        <v>2802.27</v>
      </c>
      <c r="C19" s="17">
        <f t="shared" ref="C19:M19" si="4">C20+C21+C22</f>
        <v>-227.1099999999999</v>
      </c>
      <c r="D19" s="17">
        <f t="shared" si="4"/>
        <v>6504.24</v>
      </c>
      <c r="E19" s="17">
        <f t="shared" si="4"/>
        <v>940.26</v>
      </c>
      <c r="F19" s="17">
        <f t="shared" si="4"/>
        <v>1038.1500000000001</v>
      </c>
      <c r="G19" s="17">
        <f t="shared" si="4"/>
        <v>-1868.55</v>
      </c>
      <c r="H19" s="17">
        <f t="shared" si="4"/>
        <v>5360.85</v>
      </c>
      <c r="I19" s="20">
        <f>I20+I21+I22</f>
        <v>688.09999999999991</v>
      </c>
      <c r="J19" s="17">
        <f t="shared" si="4"/>
        <v>0</v>
      </c>
      <c r="K19" s="20">
        <f t="shared" si="4"/>
        <v>0</v>
      </c>
      <c r="L19" s="17">
        <f t="shared" si="4"/>
        <v>0</v>
      </c>
      <c r="M19" s="17">
        <f t="shared" si="4"/>
        <v>0</v>
      </c>
      <c r="N19" s="17">
        <f t="shared" si="1"/>
        <v>15238.210000000001</v>
      </c>
    </row>
    <row r="20" spans="1:14" ht="25.5" customHeight="1" x14ac:dyDescent="0.25">
      <c r="A20" s="18" t="s">
        <v>55</v>
      </c>
      <c r="B20" s="16">
        <v>119.08</v>
      </c>
      <c r="C20" s="16">
        <v>2024.36</v>
      </c>
      <c r="D20" s="16">
        <v>1637.35</v>
      </c>
      <c r="E20" s="16">
        <v>297.7</v>
      </c>
      <c r="F20" s="16">
        <v>297.7</v>
      </c>
      <c r="G20" s="16">
        <v>-119.08</v>
      </c>
      <c r="H20" s="16">
        <v>1964.82</v>
      </c>
      <c r="I20" s="41">
        <v>1250.3399999999999</v>
      </c>
      <c r="J20" s="16"/>
      <c r="K20" s="41"/>
      <c r="L20" s="16"/>
      <c r="M20" s="16"/>
      <c r="N20" s="17">
        <f t="shared" si="1"/>
        <v>7472.2699999999995</v>
      </c>
    </row>
    <row r="21" spans="1:14" ht="25.5" customHeight="1" x14ac:dyDescent="0.25">
      <c r="A21" s="18" t="s">
        <v>56</v>
      </c>
      <c r="B21" s="16"/>
      <c r="C21" s="44"/>
      <c r="D21" s="16"/>
      <c r="E21" s="16"/>
      <c r="F21" s="16"/>
      <c r="G21" s="16"/>
      <c r="H21" s="16"/>
      <c r="I21" s="41"/>
      <c r="J21" s="16"/>
      <c r="K21" s="41"/>
      <c r="L21" s="16"/>
      <c r="M21" s="16"/>
      <c r="N21" s="17">
        <f t="shared" si="1"/>
        <v>0</v>
      </c>
    </row>
    <row r="22" spans="1:14" ht="25.5" customHeight="1" x14ac:dyDescent="0.25">
      <c r="A22" s="45" t="s">
        <v>57</v>
      </c>
      <c r="B22" s="16">
        <v>2683.19</v>
      </c>
      <c r="C22" s="44">
        <v>-2251.4699999999998</v>
      </c>
      <c r="D22" s="16">
        <v>4866.8900000000003</v>
      </c>
      <c r="E22" s="16">
        <v>642.55999999999995</v>
      </c>
      <c r="F22" s="16">
        <v>740.45</v>
      </c>
      <c r="G22" s="16">
        <v>-1749.47</v>
      </c>
      <c r="H22" s="16">
        <v>3396.03</v>
      </c>
      <c r="I22" s="41">
        <v>-562.24</v>
      </c>
      <c r="J22" s="16"/>
      <c r="K22" s="41"/>
      <c r="L22" s="16"/>
      <c r="M22" s="16"/>
      <c r="N22" s="17">
        <f t="shared" si="1"/>
        <v>7765.9400000000005</v>
      </c>
    </row>
    <row r="23" spans="1:14" ht="25.5" customHeight="1" x14ac:dyDescent="0.25">
      <c r="A23" s="42" t="s">
        <v>59</v>
      </c>
      <c r="B23" s="17">
        <v>13063.05</v>
      </c>
      <c r="C23" s="17">
        <v>13063.05</v>
      </c>
      <c r="D23" s="17">
        <v>13063.05</v>
      </c>
      <c r="E23" s="17">
        <v>13063.05</v>
      </c>
      <c r="F23" s="17">
        <v>13063.05</v>
      </c>
      <c r="G23" s="17">
        <v>13063.05</v>
      </c>
      <c r="H23" s="17">
        <v>13063.05</v>
      </c>
      <c r="I23" s="17">
        <v>13063.05</v>
      </c>
      <c r="J23" s="17">
        <v>13063.05</v>
      </c>
      <c r="K23" s="17">
        <v>13063.05</v>
      </c>
      <c r="L23" s="17">
        <v>13063.05</v>
      </c>
      <c r="M23" s="17">
        <v>13063.05</v>
      </c>
      <c r="N23" s="17">
        <f t="shared" si="1"/>
        <v>156756.6</v>
      </c>
    </row>
    <row r="24" spans="1:14" ht="21.75" customHeight="1" x14ac:dyDescent="0.25">
      <c r="A24" s="42" t="s">
        <v>24</v>
      </c>
      <c r="B24" s="20">
        <f>B4+B9+B14+B18+B19+B23</f>
        <v>47138.509999999995</v>
      </c>
      <c r="C24" s="20">
        <f t="shared" ref="C24:M24" si="5">C4+C9+C14+C18+C19+C23</f>
        <v>40210.630000000005</v>
      </c>
      <c r="D24" s="20">
        <f>D4+D9+D14+D18+D19+D23</f>
        <v>55199.509999999995</v>
      </c>
      <c r="E24" s="20">
        <f t="shared" si="5"/>
        <v>207073.22999999998</v>
      </c>
      <c r="F24" s="20">
        <f t="shared" si="5"/>
        <v>140633.28999999998</v>
      </c>
      <c r="G24" s="20">
        <f t="shared" si="5"/>
        <v>39390.19</v>
      </c>
      <c r="H24" s="20">
        <f t="shared" si="5"/>
        <v>65838.59</v>
      </c>
      <c r="I24" s="20">
        <f>I19+I18+I14+I9+I4+I23</f>
        <v>67851.88</v>
      </c>
      <c r="J24" s="20">
        <f t="shared" si="5"/>
        <v>144824.08999999997</v>
      </c>
      <c r="K24" s="20">
        <f t="shared" si="5"/>
        <v>156868.46999999997</v>
      </c>
      <c r="L24" s="20">
        <f t="shared" si="5"/>
        <v>67071.67</v>
      </c>
      <c r="M24" s="20">
        <f t="shared" si="5"/>
        <v>57132.97</v>
      </c>
      <c r="N24" s="20">
        <f>N23+N19+N18+N14+N9+N4</f>
        <v>1089233.03</v>
      </c>
    </row>
    <row r="25" spans="1:14" x14ac:dyDescent="0.25">
      <c r="A25" s="63" t="s">
        <v>60</v>
      </c>
      <c r="B25" s="63"/>
      <c r="C25" s="63"/>
      <c r="L25" s="63" t="s">
        <v>27</v>
      </c>
      <c r="M25" s="63"/>
      <c r="N25" s="63"/>
    </row>
    <row r="27" spans="1:14" x14ac:dyDescent="0.25">
      <c r="A27" s="63" t="s">
        <v>26</v>
      </c>
      <c r="B27" s="63"/>
      <c r="C27" s="63"/>
      <c r="L27" s="63" t="s">
        <v>32</v>
      </c>
      <c r="M27" s="63"/>
      <c r="N27" s="63"/>
    </row>
  </sheetData>
  <mergeCells count="5">
    <mergeCell ref="A1:N1"/>
    <mergeCell ref="A25:C25"/>
    <mergeCell ref="A27:C27"/>
    <mergeCell ref="L25:N25"/>
    <mergeCell ref="L27:N27"/>
  </mergeCells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4"/>
  <sheetViews>
    <sheetView workbookViewId="0">
      <selection activeCell="C24" sqref="C24"/>
    </sheetView>
  </sheetViews>
  <sheetFormatPr defaultRowHeight="15" x14ac:dyDescent="0.25"/>
  <cols>
    <col min="1" max="1" width="4.85546875" customWidth="1"/>
    <col min="2" max="2" width="6.140625" customWidth="1"/>
    <col min="3" max="3" width="41.140625" customWidth="1"/>
    <col min="4" max="4" width="13.140625" customWidth="1"/>
    <col min="5" max="5" width="17.42578125" customWidth="1"/>
  </cols>
  <sheetData>
    <row r="1" spans="1:5" x14ac:dyDescent="0.25">
      <c r="B1" s="2" t="s">
        <v>45</v>
      </c>
      <c r="C1" s="2"/>
    </row>
    <row r="2" spans="1:5" x14ac:dyDescent="0.25">
      <c r="C2" t="s">
        <v>42</v>
      </c>
    </row>
    <row r="3" spans="1:5" x14ac:dyDescent="0.25">
      <c r="B3" t="s">
        <v>33</v>
      </c>
    </row>
    <row r="4" spans="1:5" x14ac:dyDescent="0.25">
      <c r="A4" s="24" t="s">
        <v>34</v>
      </c>
      <c r="B4" s="26" t="s">
        <v>34</v>
      </c>
      <c r="C4" s="26"/>
      <c r="D4" s="26" t="s">
        <v>35</v>
      </c>
      <c r="E4" s="26" t="s">
        <v>36</v>
      </c>
    </row>
    <row r="5" spans="1:5" x14ac:dyDescent="0.25">
      <c r="A5" s="25" t="s">
        <v>37</v>
      </c>
      <c r="B5" s="27" t="s">
        <v>38</v>
      </c>
      <c r="C5" s="27" t="s">
        <v>39</v>
      </c>
      <c r="D5" s="27" t="s">
        <v>40</v>
      </c>
      <c r="E5" s="27" t="s">
        <v>41</v>
      </c>
    </row>
    <row r="6" spans="1:5" x14ac:dyDescent="0.25">
      <c r="A6" s="22">
        <v>1</v>
      </c>
      <c r="B6" s="22"/>
      <c r="C6" s="16"/>
      <c r="D6" s="23"/>
      <c r="E6" s="22"/>
    </row>
    <row r="7" spans="1:5" x14ac:dyDescent="0.25">
      <c r="A7" s="22">
        <v>2</v>
      </c>
      <c r="B7" s="22"/>
      <c r="C7" s="16"/>
      <c r="D7" s="23"/>
      <c r="E7" s="22"/>
    </row>
    <row r="8" spans="1:5" x14ac:dyDescent="0.25">
      <c r="A8" s="22">
        <v>3</v>
      </c>
      <c r="B8" s="22"/>
      <c r="C8" s="16"/>
      <c r="D8" s="23"/>
      <c r="E8" s="22"/>
    </row>
    <row r="9" spans="1:5" x14ac:dyDescent="0.25">
      <c r="A9" s="22"/>
      <c r="B9" s="22"/>
      <c r="C9" s="16"/>
      <c r="D9" s="23"/>
      <c r="E9" s="22"/>
    </row>
    <row r="10" spans="1:5" x14ac:dyDescent="0.25">
      <c r="A10" s="22"/>
      <c r="B10" s="22"/>
      <c r="C10" s="16"/>
      <c r="D10" s="23"/>
      <c r="E10" s="22"/>
    </row>
    <row r="11" spans="1:5" x14ac:dyDescent="0.25">
      <c r="A11" s="22"/>
      <c r="B11" s="22"/>
      <c r="C11" s="16"/>
      <c r="D11" s="23"/>
      <c r="E11" s="22"/>
    </row>
    <row r="12" spans="1:5" x14ac:dyDescent="0.25">
      <c r="A12" s="22"/>
      <c r="B12" s="22"/>
      <c r="C12" s="16"/>
      <c r="D12" s="23"/>
      <c r="E12" s="22"/>
    </row>
    <row r="13" spans="1:5" x14ac:dyDescent="0.25">
      <c r="A13" s="22"/>
      <c r="B13" s="22"/>
      <c r="C13" s="16"/>
      <c r="D13" s="23"/>
      <c r="E13" s="22"/>
    </row>
    <row r="14" spans="1:5" x14ac:dyDescent="0.25">
      <c r="A14" s="22"/>
      <c r="B14" s="22"/>
      <c r="C14" s="16"/>
      <c r="D14" s="23"/>
      <c r="E14" s="22"/>
    </row>
    <row r="15" spans="1:5" x14ac:dyDescent="0.25">
      <c r="A15" s="22"/>
      <c r="B15" s="22"/>
      <c r="C15" s="16"/>
      <c r="D15" s="23"/>
      <c r="E15" s="22"/>
    </row>
    <row r="16" spans="1:5" x14ac:dyDescent="0.25">
      <c r="A16" s="22"/>
      <c r="B16" s="22"/>
      <c r="C16" s="16"/>
      <c r="D16" s="23"/>
      <c r="E16" s="22"/>
    </row>
    <row r="17" spans="1:5" x14ac:dyDescent="0.25">
      <c r="A17" s="22"/>
      <c r="B17" s="22"/>
      <c r="C17" s="16"/>
      <c r="D17" s="23"/>
      <c r="E17" s="22"/>
    </row>
    <row r="18" spans="1:5" x14ac:dyDescent="0.25">
      <c r="A18" s="22"/>
      <c r="B18" s="22"/>
      <c r="C18" s="16"/>
      <c r="D18" s="23"/>
      <c r="E18" s="22"/>
    </row>
    <row r="19" spans="1:5" x14ac:dyDescent="0.25">
      <c r="A19" s="22"/>
      <c r="B19" s="22"/>
      <c r="C19" s="16"/>
      <c r="D19" s="23"/>
      <c r="E19" s="22"/>
    </row>
    <row r="20" spans="1:5" x14ac:dyDescent="0.25">
      <c r="A20" s="22"/>
      <c r="B20" s="22"/>
      <c r="C20" s="16"/>
      <c r="D20" s="23"/>
      <c r="E20" s="22"/>
    </row>
    <row r="21" spans="1:5" x14ac:dyDescent="0.25">
      <c r="A21" s="22"/>
      <c r="B21" s="22"/>
      <c r="C21" s="16"/>
      <c r="D21" s="23"/>
      <c r="E21" s="22"/>
    </row>
    <row r="22" spans="1:5" x14ac:dyDescent="0.25">
      <c r="A22" s="22"/>
      <c r="B22" s="22"/>
      <c r="C22" s="16"/>
      <c r="D22" s="23"/>
      <c r="E22" s="22"/>
    </row>
    <row r="23" spans="1:5" x14ac:dyDescent="0.25">
      <c r="A23" s="22"/>
      <c r="B23" s="22"/>
      <c r="C23" s="16"/>
      <c r="D23" s="23"/>
      <c r="E23" s="22"/>
    </row>
    <row r="24" spans="1:5" x14ac:dyDescent="0.25">
      <c r="A24" s="22"/>
      <c r="B24" s="22"/>
      <c r="C24" s="16"/>
      <c r="D24" s="23"/>
      <c r="E24" s="22"/>
    </row>
    <row r="25" spans="1:5" x14ac:dyDescent="0.25">
      <c r="A25" s="22"/>
      <c r="B25" s="22"/>
      <c r="C25" s="16"/>
      <c r="D25" s="23"/>
      <c r="E25" s="22"/>
    </row>
    <row r="26" spans="1:5" x14ac:dyDescent="0.25">
      <c r="A26" s="22"/>
      <c r="B26" s="22"/>
      <c r="C26" s="16"/>
      <c r="D26" s="23"/>
      <c r="E26" s="22"/>
    </row>
    <row r="27" spans="1:5" x14ac:dyDescent="0.25">
      <c r="A27" s="22"/>
      <c r="B27" s="22"/>
      <c r="C27" s="16"/>
      <c r="D27" s="23"/>
      <c r="E27" s="22"/>
    </row>
    <row r="28" spans="1:5" x14ac:dyDescent="0.25">
      <c r="A28" s="22"/>
      <c r="B28" s="22"/>
      <c r="C28" s="16"/>
      <c r="D28" s="23"/>
      <c r="E28" s="22"/>
    </row>
    <row r="29" spans="1:5" x14ac:dyDescent="0.25">
      <c r="A29" s="22"/>
      <c r="B29" s="22"/>
      <c r="C29" s="16"/>
      <c r="D29" s="22"/>
      <c r="E29" s="22"/>
    </row>
    <row r="30" spans="1:5" x14ac:dyDescent="0.25">
      <c r="A30" s="22"/>
      <c r="B30" s="22"/>
      <c r="C30" s="16"/>
      <c r="D30" s="22"/>
      <c r="E30" s="22"/>
    </row>
    <row r="31" spans="1:5" x14ac:dyDescent="0.25">
      <c r="A31" s="13"/>
      <c r="B31" s="13"/>
      <c r="D31" s="13"/>
      <c r="E31" s="13"/>
    </row>
    <row r="32" spans="1:5" x14ac:dyDescent="0.25">
      <c r="A32" s="13"/>
      <c r="B32" s="13"/>
      <c r="D32" s="13"/>
      <c r="E32" s="13"/>
    </row>
    <row r="33" spans="1:5" x14ac:dyDescent="0.25">
      <c r="A33" s="13"/>
      <c r="B33" s="13"/>
      <c r="D33" s="13"/>
      <c r="E33" s="13"/>
    </row>
    <row r="34" spans="1:5" x14ac:dyDescent="0.25">
      <c r="D34" s="13"/>
      <c r="E34" s="1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1"/>
  <sheetViews>
    <sheetView workbookViewId="0">
      <selection activeCell="D15" sqref="D15"/>
    </sheetView>
  </sheetViews>
  <sheetFormatPr defaultRowHeight="15" x14ac:dyDescent="0.25"/>
  <cols>
    <col min="1" max="1" width="4.7109375" customWidth="1"/>
    <col min="2" max="2" width="54.5703125" customWidth="1"/>
    <col min="3" max="3" width="10" customWidth="1"/>
    <col min="4" max="4" width="10.5703125" customWidth="1"/>
  </cols>
  <sheetData>
    <row r="1" spans="1:4" ht="15.75" x14ac:dyDescent="0.25">
      <c r="A1" s="4"/>
      <c r="B1" s="59" t="s">
        <v>65</v>
      </c>
      <c r="C1" s="59"/>
      <c r="D1" s="59"/>
    </row>
    <row r="2" spans="1:4" ht="15.75" x14ac:dyDescent="0.25">
      <c r="A2" s="4"/>
      <c r="B2" s="6" t="s">
        <v>6</v>
      </c>
      <c r="C2" s="4"/>
      <c r="D2" s="4"/>
    </row>
    <row r="3" spans="1:4" x14ac:dyDescent="0.25">
      <c r="A3" s="4"/>
      <c r="B3" s="58" t="s">
        <v>43</v>
      </c>
      <c r="C3" s="58"/>
      <c r="D3" s="58"/>
    </row>
    <row r="4" spans="1:4" ht="26.25" x14ac:dyDescent="0.25">
      <c r="A4" s="8"/>
      <c r="B4" s="10" t="s">
        <v>0</v>
      </c>
      <c r="C4" s="10" t="s">
        <v>1</v>
      </c>
      <c r="D4" s="10" t="s">
        <v>25</v>
      </c>
    </row>
    <row r="5" spans="1:4" x14ac:dyDescent="0.25">
      <c r="A5" s="30"/>
      <c r="B5" s="30" t="s">
        <v>11</v>
      </c>
      <c r="C5" s="30"/>
      <c r="D5" s="30"/>
    </row>
    <row r="6" spans="1:4" x14ac:dyDescent="0.25">
      <c r="A6" s="34">
        <v>1</v>
      </c>
      <c r="B6" s="34" t="s">
        <v>86</v>
      </c>
      <c r="C6" s="34">
        <v>8064</v>
      </c>
      <c r="D6" s="35"/>
    </row>
    <row r="7" spans="1:4" x14ac:dyDescent="0.25">
      <c r="A7" s="35">
        <v>2</v>
      </c>
      <c r="B7" s="29" t="s">
        <v>87</v>
      </c>
      <c r="C7" s="34">
        <v>235</v>
      </c>
      <c r="D7" s="35"/>
    </row>
    <row r="8" spans="1:4" x14ac:dyDescent="0.25">
      <c r="A8" s="34"/>
      <c r="B8" s="30" t="s">
        <v>81</v>
      </c>
      <c r="C8" s="35">
        <f>SUM(C6:C7)</f>
        <v>8299</v>
      </c>
      <c r="D8" s="35">
        <f>C8</f>
        <v>8299</v>
      </c>
    </row>
    <row r="9" spans="1:4" x14ac:dyDescent="0.25">
      <c r="A9" s="34"/>
      <c r="B9" s="35" t="s">
        <v>12</v>
      </c>
      <c r="C9" s="34"/>
      <c r="D9" s="35"/>
    </row>
    <row r="10" spans="1:4" x14ac:dyDescent="0.25">
      <c r="A10" s="34">
        <v>1</v>
      </c>
      <c r="B10" s="29" t="s">
        <v>91</v>
      </c>
      <c r="C10" s="35">
        <v>899</v>
      </c>
      <c r="D10" s="35">
        <f>C10+D8</f>
        <v>9198</v>
      </c>
    </row>
    <row r="11" spans="1:4" x14ac:dyDescent="0.25">
      <c r="A11" s="34"/>
      <c r="B11" s="30" t="s">
        <v>13</v>
      </c>
      <c r="C11" s="34"/>
      <c r="D11" s="35"/>
    </row>
    <row r="12" spans="1:4" x14ac:dyDescent="0.25">
      <c r="A12" s="34">
        <v>1</v>
      </c>
      <c r="B12" s="29" t="s">
        <v>94</v>
      </c>
      <c r="C12" s="35">
        <v>8195</v>
      </c>
      <c r="D12" s="35">
        <f>C12+D10</f>
        <v>17393</v>
      </c>
    </row>
    <row r="13" spans="1:4" x14ac:dyDescent="0.25">
      <c r="A13" s="34"/>
      <c r="B13" s="30" t="s">
        <v>15</v>
      </c>
      <c r="C13" s="34"/>
      <c r="D13" s="35"/>
    </row>
    <row r="14" spans="1:4" x14ac:dyDescent="0.25">
      <c r="A14" s="34">
        <v>1</v>
      </c>
      <c r="B14" s="29" t="s">
        <v>87</v>
      </c>
      <c r="C14" s="34">
        <v>150</v>
      </c>
      <c r="D14" s="35">
        <f>C14+D12</f>
        <v>17543</v>
      </c>
    </row>
    <row r="15" spans="1:4" x14ac:dyDescent="0.25">
      <c r="A15" s="34"/>
      <c r="B15" s="29"/>
      <c r="C15" s="34"/>
      <c r="D15" s="35"/>
    </row>
    <row r="16" spans="1:4" x14ac:dyDescent="0.25">
      <c r="A16" s="34"/>
      <c r="B16" s="35"/>
      <c r="C16" s="35"/>
      <c r="D16" s="35"/>
    </row>
    <row r="17" spans="1:4" x14ac:dyDescent="0.25">
      <c r="A17" s="34"/>
      <c r="B17" s="35"/>
      <c r="C17" s="34"/>
      <c r="D17" s="34"/>
    </row>
    <row r="18" spans="1:4" x14ac:dyDescent="0.25">
      <c r="A18" s="34"/>
      <c r="B18" s="47"/>
      <c r="C18" s="35"/>
      <c r="D18" s="35"/>
    </row>
    <row r="19" spans="1:4" x14ac:dyDescent="0.25">
      <c r="A19" s="34"/>
      <c r="B19" s="35"/>
      <c r="C19" s="35"/>
      <c r="D19" s="35"/>
    </row>
    <row r="20" spans="1:4" x14ac:dyDescent="0.25">
      <c r="A20" s="35"/>
      <c r="B20" s="29"/>
      <c r="C20" s="35"/>
      <c r="D20" s="35"/>
    </row>
    <row r="21" spans="1:4" x14ac:dyDescent="0.25">
      <c r="A21" s="34"/>
      <c r="B21" s="35"/>
      <c r="C21" s="34"/>
      <c r="D21" s="34"/>
    </row>
    <row r="22" spans="1:4" x14ac:dyDescent="0.25">
      <c r="A22" s="34"/>
      <c r="B22" s="34"/>
      <c r="C22" s="35"/>
      <c r="D22" s="35"/>
    </row>
    <row r="23" spans="1:4" x14ac:dyDescent="0.25">
      <c r="A23" s="34"/>
      <c r="B23" s="35"/>
      <c r="C23" s="34"/>
      <c r="D23" s="34"/>
    </row>
    <row r="24" spans="1:4" x14ac:dyDescent="0.25">
      <c r="A24" s="34"/>
      <c r="B24" s="34"/>
      <c r="C24" s="34"/>
      <c r="D24" s="34"/>
    </row>
    <row r="25" spans="1:4" x14ac:dyDescent="0.25">
      <c r="A25" s="34"/>
      <c r="B25" s="34"/>
      <c r="C25" s="34"/>
      <c r="D25" s="34"/>
    </row>
    <row r="26" spans="1:4" x14ac:dyDescent="0.25">
      <c r="A26" s="34"/>
      <c r="B26" s="35"/>
      <c r="C26" s="35"/>
      <c r="D26" s="35"/>
    </row>
    <row r="27" spans="1:4" x14ac:dyDescent="0.25">
      <c r="A27" s="34"/>
      <c r="B27" s="34"/>
      <c r="C27" s="34"/>
      <c r="D27" s="34"/>
    </row>
    <row r="28" spans="1:4" x14ac:dyDescent="0.25">
      <c r="A28" s="34"/>
      <c r="B28" s="34"/>
      <c r="C28" s="34"/>
      <c r="D28" s="34"/>
    </row>
    <row r="29" spans="1:4" x14ac:dyDescent="0.25">
      <c r="A29" s="34"/>
      <c r="B29" s="34"/>
      <c r="C29" s="34"/>
      <c r="D29" s="34"/>
    </row>
    <row r="30" spans="1:4" x14ac:dyDescent="0.25">
      <c r="A30" s="34"/>
      <c r="B30" s="34"/>
      <c r="C30" s="34"/>
      <c r="D30" s="34"/>
    </row>
    <row r="31" spans="1:4" x14ac:dyDescent="0.25">
      <c r="A31" s="35"/>
      <c r="B31" s="35"/>
      <c r="C31" s="35"/>
      <c r="D31" s="35"/>
    </row>
    <row r="32" spans="1:4" x14ac:dyDescent="0.25">
      <c r="A32" s="34"/>
      <c r="B32" s="29"/>
      <c r="C32" s="34"/>
      <c r="D32" s="34"/>
    </row>
    <row r="33" spans="1:4" x14ac:dyDescent="0.25">
      <c r="A33" s="34"/>
      <c r="B33" s="35"/>
      <c r="C33" s="35"/>
      <c r="D33" s="35"/>
    </row>
    <row r="34" spans="1:4" x14ac:dyDescent="0.25">
      <c r="A34" s="34"/>
      <c r="B34" s="35"/>
      <c r="C34" s="34"/>
      <c r="D34" s="34"/>
    </row>
    <row r="35" spans="1:4" x14ac:dyDescent="0.25">
      <c r="A35" s="34"/>
      <c r="B35" s="47"/>
      <c r="C35" s="34"/>
      <c r="D35" s="34"/>
    </row>
    <row r="36" spans="1:4" x14ac:dyDescent="0.25">
      <c r="A36" s="48"/>
      <c r="B36" s="48"/>
      <c r="C36" s="48"/>
      <c r="D36" s="48"/>
    </row>
    <row r="37" spans="1:4" x14ac:dyDescent="0.25">
      <c r="A37" s="48"/>
      <c r="B37" s="48"/>
      <c r="C37" s="48"/>
      <c r="D37" s="48"/>
    </row>
    <row r="38" spans="1:4" x14ac:dyDescent="0.25">
      <c r="A38" s="48"/>
      <c r="B38" s="48"/>
      <c r="C38" s="48"/>
      <c r="D38" s="48"/>
    </row>
    <row r="39" spans="1:4" x14ac:dyDescent="0.25">
      <c r="A39" s="48"/>
      <c r="B39" s="48"/>
      <c r="C39" s="48"/>
      <c r="D39" s="48"/>
    </row>
    <row r="40" spans="1:4" x14ac:dyDescent="0.25">
      <c r="A40" s="48"/>
      <c r="B40" s="48"/>
      <c r="C40" s="48"/>
      <c r="D40" s="48"/>
    </row>
    <row r="41" spans="1:4" x14ac:dyDescent="0.25">
      <c r="A41" s="48"/>
      <c r="B41" s="48"/>
      <c r="C41" s="48"/>
      <c r="D41" s="4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 расчет</vt:lpstr>
      <vt:lpstr>заявления</vt:lpstr>
      <vt:lpstr>дополн.раб.</vt:lpstr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2023-03-09T09:13:05Z</cp:lastPrinted>
  <dcterms:created xsi:type="dcterms:W3CDTF">2011-07-25T05:21:17Z</dcterms:created>
  <dcterms:modified xsi:type="dcterms:W3CDTF">2023-03-09T09:25:07Z</dcterms:modified>
</cp:coreProperties>
</file>