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25897EF-3000-410E-9002-898E234587D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H29" i="1"/>
  <c r="F35" i="1"/>
  <c r="F29" i="1"/>
  <c r="H24" i="1" l="1"/>
  <c r="H39" i="1" l="1"/>
  <c r="F39" i="1"/>
  <c r="H38" i="1" l="1"/>
  <c r="H43" i="1" s="1"/>
  <c r="D19" i="1" s="1"/>
  <c r="F24" i="1"/>
  <c r="F38" i="1" l="1"/>
  <c r="F43" i="1" s="1"/>
  <c r="D12" i="1" s="1"/>
  <c r="D21" i="1" l="1"/>
  <c r="D20" i="1"/>
</calcChain>
</file>

<file path=xl/sharedStrings.xml><?xml version="1.0" encoding="utf-8"?>
<sst xmlns="http://schemas.openxmlformats.org/spreadsheetml/2006/main" count="38" uniqueCount="38">
  <si>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</si>
  <si>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</si>
  <si>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</si>
  <si>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</si>
  <si>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</si>
  <si>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</si>
  <si>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</si>
  <si>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</si>
  <si>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</si>
  <si>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</si>
  <si>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</si>
  <si>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Техническое обслуживание конструктивных элементов</t>
  </si>
  <si>
    <t>Аварийное обслуживание</t>
  </si>
  <si>
    <t>Уборка лестничных клеток</t>
  </si>
  <si>
    <t>Санитарная очистка чердаков и подвалов</t>
  </si>
  <si>
    <t>2.Затраты по управлению многоквартиным домом</t>
  </si>
  <si>
    <t>3.Текущий ремонт общего имущества</t>
  </si>
  <si>
    <t>Техобслуживание электрооборудования</t>
  </si>
  <si>
    <t>Санитарная очистка кровли</t>
  </si>
  <si>
    <t>4.Вывоз и утилизация  ТБО</t>
  </si>
  <si>
    <t>Переходящие остатки денежных средств на начало года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</si>
  <si>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</si>
  <si>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</si>
  <si>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</si>
  <si>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</si>
  <si>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</si>
  <si>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Получено доходов от предоставления общего имущества</t>
  </si>
  <si>
    <t>ИТОГО</t>
  </si>
  <si>
    <t>Коммунальные ресурсы на содержание МОП :</t>
  </si>
  <si>
    <t>ГВС</t>
  </si>
  <si>
    <t>ХВС</t>
  </si>
  <si>
    <t>электроэнергия</t>
  </si>
  <si>
    <t xml:space="preserve">Директор </t>
  </si>
  <si>
    <t>Ю.С.Кудин</t>
  </si>
  <si>
    <t>Отчет Управляющей компании ООО УК "КРОКУС"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</si>
  <si>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</si>
  <si>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</si>
  <si>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 Советская, 3А за 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</si>
</sst>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5"/>
  <sheetViews>
    <sheetView tabSelected="1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34</v>
      </c>
      <c r="D2" s="1"/>
      <c r="E2" s="1"/>
      <c r="F2" s="1"/>
      <c r="G2" s="1"/>
      <c r="H2" s="1"/>
      <c r="I2" s="1"/>
    </row>
    <row r="3" spans="1:9" ht="15.75" x14ac:dyDescent="0.25">
      <c r="A3" s="49" t="s">
        <v>0</v>
      </c>
      <c r="B3" s="49"/>
      <c r="C3" s="49"/>
      <c r="D3" s="49"/>
      <c r="E3" s="49"/>
      <c r="F3" s="49"/>
      <c r="G3" s="49"/>
      <c r="H3" s="49"/>
      <c r="I3" s="49"/>
    </row>
    <row r="4" spans="1:9" ht="15.75" x14ac:dyDescent="0.25">
      <c r="A4" s="49" t="s">
        <v>37</v>
      </c>
      <c r="B4" s="49"/>
      <c r="C4" s="49"/>
      <c r="D4" s="49"/>
      <c r="E4" s="49"/>
      <c r="F4" s="49"/>
      <c r="G4" s="49"/>
      <c r="H4" s="49"/>
      <c r="I4" s="49"/>
    </row>
    <row r="6" spans="1:9" x14ac:dyDescent="0.25">
      <c r="A6" s="33" t="s">
        <v>1</v>
      </c>
      <c r="B6" s="50"/>
      <c r="C6" s="50"/>
      <c r="D6" s="32"/>
      <c r="E6" s="33" t="s">
        <v>2</v>
      </c>
      <c r="F6" s="50"/>
      <c r="G6" s="50"/>
      <c r="H6" s="50"/>
      <c r="I6" s="32"/>
    </row>
    <row r="7" spans="1:9" x14ac:dyDescent="0.25">
      <c r="A7" s="51" t="s">
        <v>3</v>
      </c>
      <c r="B7" s="52"/>
      <c r="C7" s="52"/>
      <c r="D7" s="53"/>
      <c r="E7" s="33">
        <v>3268.4</v>
      </c>
      <c r="F7" s="50"/>
      <c r="G7" s="50"/>
      <c r="H7" s="50"/>
      <c r="I7" s="32"/>
    </row>
    <row r="8" spans="1:9" x14ac:dyDescent="0.25">
      <c r="A8" s="54" t="s">
        <v>4</v>
      </c>
      <c r="B8" s="55"/>
      <c r="C8" s="55"/>
      <c r="D8" s="56"/>
      <c r="E8" s="33">
        <v>60</v>
      </c>
      <c r="F8" s="50"/>
      <c r="G8" s="50"/>
      <c r="H8" s="50"/>
      <c r="I8" s="50"/>
    </row>
    <row r="9" spans="1:9" x14ac:dyDescent="0.25">
      <c r="A9" s="2"/>
      <c r="B9" s="3"/>
      <c r="C9" s="4"/>
      <c r="D9" s="57" t="s">
        <v>5</v>
      </c>
      <c r="E9" s="58"/>
      <c r="F9" s="57"/>
      <c r="G9" s="58"/>
      <c r="H9" s="57"/>
      <c r="I9" s="58"/>
    </row>
    <row r="10" spans="1:9" ht="45" customHeight="1" x14ac:dyDescent="0.25">
      <c r="A10" s="5"/>
      <c r="B10" s="6"/>
      <c r="C10" s="7"/>
      <c r="D10" s="59"/>
      <c r="E10" s="60"/>
      <c r="F10" s="59"/>
      <c r="G10" s="60"/>
      <c r="H10" s="59"/>
      <c r="I10" s="60"/>
    </row>
    <row r="11" spans="1:9" ht="30.75" customHeight="1" x14ac:dyDescent="0.25">
      <c r="A11" s="44" t="s">
        <v>20</v>
      </c>
      <c r="B11" s="45"/>
      <c r="C11" s="46"/>
      <c r="D11" s="33">
        <v>127571.14</v>
      </c>
      <c r="E11" s="32"/>
      <c r="F11" s="47"/>
      <c r="G11" s="48"/>
      <c r="H11" s="33"/>
      <c r="I11" s="32"/>
    </row>
    <row r="12" spans="1:9" x14ac:dyDescent="0.25">
      <c r="A12" s="28" t="s">
        <v>6</v>
      </c>
      <c r="B12" s="29"/>
      <c r="C12" s="30"/>
      <c r="D12" s="31">
        <f>F43</f>
        <v>846690.82000000007</v>
      </c>
      <c r="E12" s="32"/>
      <c r="F12" s="33"/>
      <c r="G12" s="32"/>
      <c r="H12" s="31"/>
      <c r="I12" s="32"/>
    </row>
    <row r="13" spans="1:9" x14ac:dyDescent="0.25">
      <c r="A13" s="34" t="s">
        <v>7</v>
      </c>
      <c r="B13" s="35"/>
      <c r="C13" s="36"/>
      <c r="D13" s="40">
        <f>24354.8+789793.3+3849.81+30396.43</f>
        <v>848394.3400000002</v>
      </c>
      <c r="E13" s="41"/>
      <c r="F13" s="40"/>
      <c r="G13" s="41"/>
      <c r="H13" s="40"/>
      <c r="I13" s="41"/>
    </row>
    <row r="14" spans="1:9" x14ac:dyDescent="0.25">
      <c r="A14" s="37"/>
      <c r="B14" s="38"/>
      <c r="C14" s="39"/>
      <c r="D14" s="42"/>
      <c r="E14" s="43"/>
      <c r="F14" s="42"/>
      <c r="G14" s="43"/>
      <c r="H14" s="42"/>
      <c r="I14" s="43"/>
    </row>
    <row r="15" spans="1:9" ht="12" customHeight="1" x14ac:dyDescent="0.25">
      <c r="A15" s="61" t="s">
        <v>26</v>
      </c>
      <c r="B15" s="62"/>
      <c r="C15" s="63"/>
      <c r="D15" s="40">
        <v>720</v>
      </c>
      <c r="E15" s="41"/>
      <c r="F15" s="72"/>
      <c r="G15" s="73"/>
      <c r="H15" s="40"/>
      <c r="I15" s="41"/>
    </row>
    <row r="16" spans="1:9" ht="12" customHeight="1" x14ac:dyDescent="0.25">
      <c r="A16" s="64"/>
      <c r="B16" s="65"/>
      <c r="C16" s="66"/>
      <c r="D16" s="70"/>
      <c r="E16" s="71"/>
      <c r="F16" s="74"/>
      <c r="G16" s="75"/>
      <c r="H16" s="70"/>
      <c r="I16" s="71"/>
    </row>
    <row r="17" spans="1:9" ht="12" customHeight="1" x14ac:dyDescent="0.25">
      <c r="A17" s="67"/>
      <c r="B17" s="68"/>
      <c r="C17" s="69"/>
      <c r="D17" s="42"/>
      <c r="E17" s="43"/>
      <c r="F17" s="76"/>
      <c r="G17" s="77"/>
      <c r="H17" s="42"/>
      <c r="I17" s="43"/>
    </row>
    <row r="18" spans="1:9" ht="32.25" customHeight="1" x14ac:dyDescent="0.25">
      <c r="A18" s="44"/>
      <c r="B18" s="45"/>
      <c r="C18" s="46"/>
      <c r="D18" s="33"/>
      <c r="E18" s="32"/>
      <c r="F18" s="24"/>
      <c r="G18" s="25"/>
      <c r="H18" s="22"/>
      <c r="I18" s="23"/>
    </row>
    <row r="19" spans="1:9" x14ac:dyDescent="0.25">
      <c r="A19" s="28" t="s">
        <v>8</v>
      </c>
      <c r="B19" s="29"/>
      <c r="C19" s="30"/>
      <c r="D19" s="78">
        <f>H43</f>
        <v>749023.28000000014</v>
      </c>
      <c r="E19" s="79"/>
      <c r="F19" s="80"/>
      <c r="G19" s="79"/>
      <c r="H19" s="31"/>
      <c r="I19" s="32"/>
    </row>
    <row r="20" spans="1:9" x14ac:dyDescent="0.25">
      <c r="A20" s="28" t="s">
        <v>21</v>
      </c>
      <c r="B20" s="29"/>
      <c r="C20" s="30"/>
      <c r="D20" s="31">
        <f>D11+D12+D15+D18-D19</f>
        <v>225958.67999999993</v>
      </c>
      <c r="E20" s="32"/>
      <c r="F20" s="33"/>
      <c r="G20" s="32"/>
      <c r="H20" s="31"/>
      <c r="I20" s="32"/>
    </row>
    <row r="21" spans="1:9" ht="21" customHeight="1" x14ac:dyDescent="0.25">
      <c r="A21" s="44" t="s">
        <v>22</v>
      </c>
      <c r="B21" s="45"/>
      <c r="C21" s="46"/>
      <c r="D21" s="31">
        <f>D12/(E7+E8)/12</f>
        <v>21.1986444938509</v>
      </c>
      <c r="E21" s="81"/>
      <c r="F21" s="31"/>
      <c r="G21" s="81"/>
      <c r="H21" s="33"/>
      <c r="I21" s="32"/>
    </row>
    <row r="22" spans="1:9" ht="15" customHeight="1" x14ac:dyDescent="0.25">
      <c r="A22" s="82"/>
      <c r="B22" s="83"/>
      <c r="C22" s="83"/>
      <c r="D22" s="83"/>
      <c r="E22" s="84"/>
      <c r="F22" s="57" t="s">
        <v>23</v>
      </c>
      <c r="G22" s="58"/>
      <c r="H22" s="57" t="s">
        <v>24</v>
      </c>
      <c r="I22" s="58"/>
    </row>
    <row r="23" spans="1:9" ht="15" customHeight="1" x14ac:dyDescent="0.25">
      <c r="A23" s="82"/>
      <c r="B23" s="83"/>
      <c r="C23" s="83"/>
      <c r="D23" s="83"/>
      <c r="E23" s="84"/>
      <c r="F23" s="85"/>
      <c r="G23" s="86"/>
      <c r="H23" s="85"/>
      <c r="I23" s="86"/>
    </row>
    <row r="24" spans="1:9" x14ac:dyDescent="0.25">
      <c r="A24" s="87" t="s">
        <v>9</v>
      </c>
      <c r="B24" s="88"/>
      <c r="C24" s="88"/>
      <c r="D24" s="88"/>
      <c r="E24" s="89"/>
      <c r="F24" s="90">
        <f>F25+F26+F27+F28+F29+F30+F31+F32</f>
        <v>372121.29</v>
      </c>
      <c r="G24" s="91"/>
      <c r="H24" s="90">
        <f>H25+H26+H27+H28+H29+H30+H31+H32+H33</f>
        <v>425004.94000000006</v>
      </c>
      <c r="I24" s="91"/>
    </row>
    <row r="25" spans="1:9" x14ac:dyDescent="0.25">
      <c r="A25" s="44" t="s">
        <v>10</v>
      </c>
      <c r="B25" s="45"/>
      <c r="C25" s="45"/>
      <c r="D25" s="45"/>
      <c r="E25" s="46"/>
      <c r="F25" s="92">
        <v>18772.18</v>
      </c>
      <c r="G25" s="93"/>
      <c r="H25" s="42">
        <v>50731.64</v>
      </c>
      <c r="I25" s="43"/>
    </row>
    <row r="26" spans="1:9" x14ac:dyDescent="0.25">
      <c r="A26" s="67" t="s">
        <v>11</v>
      </c>
      <c r="B26" s="68"/>
      <c r="C26" s="68"/>
      <c r="D26" s="68"/>
      <c r="E26" s="69"/>
      <c r="F26" s="31">
        <v>23165.66</v>
      </c>
      <c r="G26" s="81"/>
      <c r="H26" s="33">
        <v>17797</v>
      </c>
      <c r="I26" s="32"/>
    </row>
    <row r="27" spans="1:9" x14ac:dyDescent="0.25">
      <c r="A27" s="28" t="s">
        <v>12</v>
      </c>
      <c r="B27" s="29"/>
      <c r="C27" s="29"/>
      <c r="D27" s="29"/>
      <c r="E27" s="30"/>
      <c r="F27" s="31">
        <v>28357.97</v>
      </c>
      <c r="G27" s="81"/>
      <c r="H27" s="33">
        <v>15259.8</v>
      </c>
      <c r="I27" s="32"/>
    </row>
    <row r="28" spans="1:9" x14ac:dyDescent="0.25">
      <c r="A28" s="28" t="s">
        <v>17</v>
      </c>
      <c r="B28" s="29"/>
      <c r="C28" s="29"/>
      <c r="D28" s="29"/>
      <c r="E28" s="30"/>
      <c r="F28" s="31">
        <v>25518.91</v>
      </c>
      <c r="G28" s="81"/>
      <c r="H28" s="80">
        <v>42419.5</v>
      </c>
      <c r="I28" s="79"/>
    </row>
    <row r="29" spans="1:9" ht="30" customHeight="1" x14ac:dyDescent="0.25">
      <c r="A29" s="44" t="s">
        <v>36</v>
      </c>
      <c r="B29" s="45"/>
      <c r="C29" s="45"/>
      <c r="D29" s="45"/>
      <c r="E29" s="46"/>
      <c r="F29" s="31">
        <f>162958.46</f>
        <v>162958.46</v>
      </c>
      <c r="G29" s="81"/>
      <c r="H29" s="33">
        <f>154171.44+31277.4</f>
        <v>185448.84</v>
      </c>
      <c r="I29" s="32"/>
    </row>
    <row r="30" spans="1:9" x14ac:dyDescent="0.25">
      <c r="A30" s="28" t="s">
        <v>13</v>
      </c>
      <c r="B30" s="29"/>
      <c r="C30" s="29"/>
      <c r="D30" s="29"/>
      <c r="E30" s="30"/>
      <c r="F30" s="31">
        <v>113348.11</v>
      </c>
      <c r="G30" s="81"/>
      <c r="H30" s="33">
        <v>113348.16</v>
      </c>
      <c r="I30" s="32"/>
    </row>
    <row r="31" spans="1:9" x14ac:dyDescent="0.25">
      <c r="A31" s="8" t="s">
        <v>18</v>
      </c>
      <c r="B31" s="9"/>
      <c r="C31" s="9"/>
      <c r="D31" s="9"/>
      <c r="E31" s="10"/>
      <c r="F31" s="101"/>
      <c r="G31" s="102"/>
      <c r="H31" s="33"/>
      <c r="I31" s="32"/>
    </row>
    <row r="32" spans="1:9" x14ac:dyDescent="0.25">
      <c r="A32" s="28" t="s">
        <v>14</v>
      </c>
      <c r="B32" s="29"/>
      <c r="C32" s="29"/>
      <c r="D32" s="29"/>
      <c r="E32" s="30"/>
      <c r="F32" s="31"/>
      <c r="G32" s="81"/>
      <c r="H32" s="33"/>
      <c r="I32" s="32"/>
    </row>
    <row r="33" spans="1:9" x14ac:dyDescent="0.25">
      <c r="A33" s="8" t="s">
        <v>35</v>
      </c>
      <c r="B33" s="9"/>
      <c r="C33" s="9"/>
      <c r="D33" s="9"/>
      <c r="E33" s="10"/>
      <c r="F33" s="26"/>
      <c r="G33" s="27"/>
      <c r="H33" s="33"/>
      <c r="I33" s="32"/>
    </row>
    <row r="34" spans="1:9" x14ac:dyDescent="0.25">
      <c r="A34" s="98" t="s">
        <v>15</v>
      </c>
      <c r="B34" s="99"/>
      <c r="C34" s="99"/>
      <c r="D34" s="99"/>
      <c r="E34" s="100"/>
      <c r="F34" s="90">
        <v>169348.99</v>
      </c>
      <c r="G34" s="91"/>
      <c r="H34" s="96">
        <v>169349.02</v>
      </c>
      <c r="I34" s="97"/>
    </row>
    <row r="35" spans="1:9" x14ac:dyDescent="0.25">
      <c r="A35" s="98" t="s">
        <v>16</v>
      </c>
      <c r="B35" s="99"/>
      <c r="C35" s="99"/>
      <c r="D35" s="99"/>
      <c r="E35" s="100"/>
      <c r="F35" s="90">
        <f>271198.03-5452.55</f>
        <v>265745.48000000004</v>
      </c>
      <c r="G35" s="91"/>
      <c r="H35" s="96">
        <v>137491.18</v>
      </c>
      <c r="I35" s="97"/>
    </row>
    <row r="36" spans="1:9" x14ac:dyDescent="0.25">
      <c r="A36" s="98" t="s">
        <v>19</v>
      </c>
      <c r="B36" s="99"/>
      <c r="C36" s="99"/>
      <c r="D36" s="99"/>
      <c r="E36" s="100"/>
      <c r="F36" s="90"/>
      <c r="G36" s="91"/>
      <c r="H36" s="90"/>
      <c r="I36" s="91"/>
    </row>
    <row r="37" spans="1:9" x14ac:dyDescent="0.25">
      <c r="A37" s="98"/>
      <c r="B37" s="99"/>
      <c r="C37" s="99"/>
      <c r="D37" s="99"/>
      <c r="E37" s="100"/>
      <c r="F37" s="90"/>
      <c r="G37" s="91"/>
      <c r="H37" s="90"/>
      <c r="I37" s="91"/>
    </row>
    <row r="38" spans="1:9" x14ac:dyDescent="0.25">
      <c r="A38" s="98" t="s">
        <v>27</v>
      </c>
      <c r="B38" s="99"/>
      <c r="C38" s="99"/>
      <c r="D38" s="99"/>
      <c r="E38" s="100"/>
      <c r="F38" s="90">
        <f>F24+F34+F35+F36+F37</f>
        <v>807215.76</v>
      </c>
      <c r="G38" s="91"/>
      <c r="H38" s="90">
        <f>H24+H34+H35+H36+H37</f>
        <v>731845.14000000013</v>
      </c>
      <c r="I38" s="91"/>
    </row>
    <row r="39" spans="1:9" x14ac:dyDescent="0.25">
      <c r="A39" s="11" t="s">
        <v>28</v>
      </c>
      <c r="B39" s="12"/>
      <c r="C39" s="12"/>
      <c r="D39" s="12"/>
      <c r="E39" s="13"/>
      <c r="F39" s="90">
        <f>F40+F41+F42</f>
        <v>39475.06</v>
      </c>
      <c r="G39" s="91"/>
      <c r="H39" s="90">
        <f>H40+H41+H42</f>
        <v>17178.14</v>
      </c>
      <c r="I39" s="91"/>
    </row>
    <row r="40" spans="1:9" x14ac:dyDescent="0.25">
      <c r="A40" s="14" t="s">
        <v>29</v>
      </c>
      <c r="B40" s="15"/>
      <c r="C40" s="15"/>
      <c r="D40" s="15"/>
      <c r="E40" s="16"/>
      <c r="F40" s="94">
        <v>16376.08</v>
      </c>
      <c r="G40" s="95"/>
      <c r="H40" s="94">
        <v>0</v>
      </c>
      <c r="I40" s="95"/>
    </row>
    <row r="41" spans="1:9" x14ac:dyDescent="0.25">
      <c r="A41" s="14" t="s">
        <v>30</v>
      </c>
      <c r="B41" s="15"/>
      <c r="C41" s="15"/>
      <c r="D41" s="15"/>
      <c r="E41" s="16"/>
      <c r="F41" s="94">
        <v>2662.72</v>
      </c>
      <c r="G41" s="95"/>
      <c r="H41" s="94">
        <v>6430.32</v>
      </c>
      <c r="I41" s="95"/>
    </row>
    <row r="42" spans="1:9" x14ac:dyDescent="0.25">
      <c r="A42" s="108" t="s">
        <v>31</v>
      </c>
      <c r="B42" s="109"/>
      <c r="C42" s="109"/>
      <c r="D42" s="109"/>
      <c r="E42" s="110"/>
      <c r="F42" s="94">
        <v>20436.259999999998</v>
      </c>
      <c r="G42" s="95"/>
      <c r="H42" s="94">
        <v>10747.82</v>
      </c>
      <c r="I42" s="95"/>
    </row>
    <row r="43" spans="1:9" x14ac:dyDescent="0.25">
      <c r="A43" s="111" t="s">
        <v>25</v>
      </c>
      <c r="B43" s="111"/>
      <c r="C43" s="111"/>
      <c r="D43" s="111"/>
      <c r="E43" s="111"/>
      <c r="F43" s="112">
        <f>F38+F39</f>
        <v>846690.82000000007</v>
      </c>
      <c r="G43" s="113"/>
      <c r="H43" s="112">
        <f>H38+H39</f>
        <v>749023.28000000014</v>
      </c>
      <c r="I43" s="113"/>
    </row>
    <row r="44" spans="1:9" x14ac:dyDescent="0.25">
      <c r="A44" s="103"/>
      <c r="B44" s="104"/>
      <c r="C44" s="104"/>
      <c r="D44" s="104"/>
      <c r="E44" s="105"/>
      <c r="F44" s="90"/>
      <c r="G44" s="91"/>
      <c r="H44" s="106"/>
      <c r="I44" s="107"/>
    </row>
    <row r="45" spans="1:9" x14ac:dyDescent="0.25">
      <c r="A45" s="20" t="s">
        <v>32</v>
      </c>
      <c r="B45" s="17"/>
      <c r="C45" s="17"/>
      <c r="D45" s="17"/>
      <c r="E45" s="17"/>
      <c r="F45" s="18"/>
      <c r="G45" s="19"/>
      <c r="H45" s="21" t="s">
        <v>33</v>
      </c>
      <c r="I45" s="19"/>
    </row>
  </sheetData>
  <mergeCells count="101">
    <mergeCell ref="A32:E32"/>
    <mergeCell ref="A34:E34"/>
    <mergeCell ref="A44:E44"/>
    <mergeCell ref="H44:I44"/>
    <mergeCell ref="F44:G44"/>
    <mergeCell ref="A38:E38"/>
    <mergeCell ref="F38:G38"/>
    <mergeCell ref="H38:I38"/>
    <mergeCell ref="A42:E42"/>
    <mergeCell ref="F42:G42"/>
    <mergeCell ref="H42:I42"/>
    <mergeCell ref="A43:E43"/>
    <mergeCell ref="F43:G43"/>
    <mergeCell ref="H43:I43"/>
    <mergeCell ref="H33:I33"/>
    <mergeCell ref="A30:E30"/>
    <mergeCell ref="F30:G30"/>
    <mergeCell ref="H30:I30"/>
    <mergeCell ref="H31:I31"/>
    <mergeCell ref="F41:G41"/>
    <mergeCell ref="H41:I41"/>
    <mergeCell ref="F39:G39"/>
    <mergeCell ref="H39:I39"/>
    <mergeCell ref="F40:G40"/>
    <mergeCell ref="H40:I40"/>
    <mergeCell ref="H35:I35"/>
    <mergeCell ref="F36:G36"/>
    <mergeCell ref="H36:I36"/>
    <mergeCell ref="F37:G37"/>
    <mergeCell ref="H37:I37"/>
    <mergeCell ref="F32:G32"/>
    <mergeCell ref="H32:I32"/>
    <mergeCell ref="F34:G34"/>
    <mergeCell ref="H34:I34"/>
    <mergeCell ref="A35:E35"/>
    <mergeCell ref="F35:G35"/>
    <mergeCell ref="A36:E36"/>
    <mergeCell ref="A37:E37"/>
    <mergeCell ref="F31:G31"/>
    <mergeCell ref="A27:E27"/>
    <mergeCell ref="F27:G27"/>
    <mergeCell ref="H27:I27"/>
    <mergeCell ref="A28:E28"/>
    <mergeCell ref="F28:G28"/>
    <mergeCell ref="H28:I28"/>
    <mergeCell ref="A29:E29"/>
    <mergeCell ref="F29:G29"/>
    <mergeCell ref="H29:I29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15:C17"/>
    <mergeCell ref="D15:E17"/>
    <mergeCell ref="F15:G17"/>
    <mergeCell ref="H15:I17"/>
    <mergeCell ref="A19:C19"/>
    <mergeCell ref="D19:E19"/>
    <mergeCell ref="F19:G19"/>
    <mergeCell ref="H19:I19"/>
    <mergeCell ref="A18:C18"/>
    <mergeCell ref="D18:E18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A12:C12"/>
    <mergeCell ref="D12:E12"/>
    <mergeCell ref="F12:G12"/>
    <mergeCell ref="H12:I12"/>
    <mergeCell ref="A13:C14"/>
    <mergeCell ref="D13:E14"/>
    <mergeCell ref="F13:G14"/>
    <mergeCell ref="H13:I14"/>
    <mergeCell ref="A11:C11"/>
    <mergeCell ref="D11:E11"/>
    <mergeCell ref="F11:G11"/>
    <mergeCell ref="H11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2023-03-13T04:50:51Z</dcterms:modified>
</cp:coreProperties>
</file>