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Советская\"/>
    </mc:Choice>
  </mc:AlternateContent>
  <xr:revisionPtr revIDLastSave="0" documentId="13_ncr:1_{7D94108B-F90B-4399-A3B4-F327F64A9D1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ТО конструкт.эл." sheetId="2" r:id="rId1"/>
    <sheet name="ТО эл.оборуд." sheetId="6" r:id="rId2"/>
    <sheet name="ТО ин.оборуд." sheetId="1" r:id="rId3"/>
    <sheet name="ТР конструкт.эл" sheetId="3" r:id="rId4"/>
    <sheet name="ТР инж.об." sheetId="4" r:id="rId5"/>
    <sheet name="ТР эл.оборуд." sheetId="7" r:id="rId6"/>
    <sheet name="Лиц.счет. Св. расчет" sheetId="5" r:id="rId7"/>
    <sheet name="допол.раб." sheetId="8" r:id="rId8"/>
    <sheet name="заявл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D72" i="1"/>
  <c r="C72" i="1"/>
  <c r="C67" i="1"/>
  <c r="C24" i="2"/>
  <c r="D24" i="2" s="1"/>
  <c r="C32" i="6"/>
  <c r="D32" i="6" s="1"/>
  <c r="D63" i="1"/>
  <c r="C63" i="1"/>
  <c r="C28" i="6" l="1"/>
  <c r="C20" i="2"/>
  <c r="C58" i="1"/>
  <c r="C24" i="6"/>
  <c r="C51" i="1"/>
  <c r="D6" i="4"/>
  <c r="C18" i="6"/>
  <c r="C44" i="1"/>
  <c r="C17" i="8" l="1"/>
  <c r="C38" i="1"/>
  <c r="C13" i="8" l="1"/>
  <c r="C34" i="1"/>
  <c r="D9" i="8" l="1"/>
  <c r="D13" i="8" s="1"/>
  <c r="D17" i="8" s="1"/>
  <c r="D19" i="8" s="1"/>
  <c r="C9" i="8"/>
  <c r="C14" i="2"/>
  <c r="C29" i="1"/>
  <c r="C24" i="1" l="1"/>
  <c r="C10" i="3" l="1"/>
  <c r="C19" i="1"/>
  <c r="C12" i="6"/>
  <c r="D6" i="3" l="1"/>
  <c r="D10" i="3" s="1"/>
  <c r="C14" i="1"/>
  <c r="D6" i="6" l="1"/>
  <c r="D8" i="6" s="1"/>
  <c r="D12" i="6" s="1"/>
  <c r="D14" i="6" s="1"/>
  <c r="D18" i="6" s="1"/>
  <c r="D24" i="6" s="1"/>
  <c r="D28" i="6" s="1"/>
  <c r="D6" i="2"/>
  <c r="D8" i="2" s="1"/>
  <c r="D10" i="2" s="1"/>
  <c r="D14" i="2" s="1"/>
  <c r="D16" i="2" s="1"/>
  <c r="D20" i="2" s="1"/>
  <c r="N11" i="5" l="1"/>
  <c r="C9" i="5" l="1"/>
  <c r="C10" i="1" l="1"/>
  <c r="D10" i="1" s="1"/>
  <c r="D14" i="1" s="1"/>
  <c r="D19" i="1" s="1"/>
  <c r="D24" i="1" s="1"/>
  <c r="D29" i="1" s="1"/>
  <c r="D34" i="1" s="1"/>
  <c r="D38" i="1" s="1"/>
  <c r="D44" i="1" s="1"/>
  <c r="D51" i="1" s="1"/>
  <c r="D58" i="1" s="1"/>
  <c r="E9" i="5"/>
  <c r="E4" i="5" l="1"/>
  <c r="M4" i="5"/>
  <c r="L4" i="5"/>
  <c r="K4" i="5"/>
  <c r="J4" i="5"/>
  <c r="I4" i="5"/>
  <c r="H4" i="5"/>
  <c r="G4" i="5"/>
  <c r="F4" i="5"/>
  <c r="D4" i="5"/>
  <c r="C4" i="5"/>
  <c r="B4" i="5"/>
  <c r="M19" i="5"/>
  <c r="L19" i="5"/>
  <c r="K19" i="5"/>
  <c r="J19" i="5"/>
  <c r="I19" i="5"/>
  <c r="H19" i="5"/>
  <c r="G19" i="5"/>
  <c r="F19" i="5"/>
  <c r="E19" i="5"/>
  <c r="D19" i="5"/>
  <c r="C19" i="5"/>
  <c r="B19" i="5"/>
  <c r="N13" i="5"/>
  <c r="N12" i="5"/>
  <c r="N10" i="5"/>
  <c r="N8" i="5"/>
  <c r="N6" i="5"/>
  <c r="N5" i="5"/>
  <c r="N22" i="5"/>
  <c r="N21" i="5"/>
  <c r="N20" i="5"/>
  <c r="N4" i="5" l="1"/>
  <c r="N19" i="5"/>
  <c r="N18" i="5"/>
  <c r="N17" i="5"/>
  <c r="M14" i="5"/>
  <c r="L14" i="5"/>
  <c r="K14" i="5"/>
  <c r="J14" i="5"/>
  <c r="I14" i="5"/>
  <c r="H14" i="5"/>
  <c r="G14" i="5"/>
  <c r="F14" i="5"/>
  <c r="E14" i="5"/>
  <c r="D14" i="5"/>
  <c r="C14" i="5"/>
  <c r="C24" i="5" s="1"/>
  <c r="M9" i="5"/>
  <c r="L9" i="5"/>
  <c r="K9" i="5"/>
  <c r="J9" i="5"/>
  <c r="I9" i="5"/>
  <c r="H9" i="5"/>
  <c r="G9" i="5"/>
  <c r="F9" i="5"/>
  <c r="D9" i="5"/>
  <c r="B14" i="5"/>
  <c r="B9" i="5"/>
  <c r="L24" i="5" l="1"/>
  <c r="F24" i="5"/>
  <c r="I24" i="5"/>
  <c r="G24" i="5"/>
  <c r="K24" i="5"/>
  <c r="M24" i="5"/>
  <c r="J24" i="5"/>
  <c r="B24" i="5"/>
  <c r="H24" i="5"/>
  <c r="E24" i="5"/>
  <c r="D24" i="5"/>
  <c r="N23" i="5"/>
  <c r="N15" i="5" l="1"/>
  <c r="N16" i="5" l="1"/>
  <c r="N9" i="5"/>
  <c r="N14" i="5"/>
  <c r="N24" i="5" l="1"/>
</calcChain>
</file>

<file path=xl/sharedStrings.xml><?xml version="1.0" encoding="utf-8"?>
<sst xmlns="http://schemas.openxmlformats.org/spreadsheetml/2006/main" count="235" uniqueCount="131">
  <si>
    <t>Перечень работ</t>
  </si>
  <si>
    <t>Сумма</t>
  </si>
  <si>
    <t>Январь</t>
  </si>
  <si>
    <t>Март</t>
  </si>
  <si>
    <t>Советская, 3а</t>
  </si>
  <si>
    <t>2.Техническое обслуживание конструктивных элементов</t>
  </si>
  <si>
    <t>Советская 3а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</si>
  <si>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</si>
  <si>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</si>
  <si>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</si>
  <si>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</si>
  <si>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</si>
  <si>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</si>
  <si>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</si>
  <si>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</si>
  <si>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</si>
  <si>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</si>
  <si>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</si>
  <si>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</si>
  <si>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</si>
  <si>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</si>
  <si>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</si>
  <si>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АДС</t>
  </si>
  <si>
    <t>3. Текущий ремонт:</t>
  </si>
  <si>
    <t>ВСЕГО</t>
  </si>
  <si>
    <t>3.Текущий ремонт конструктивных элементов</t>
  </si>
  <si>
    <t>С начала года</t>
  </si>
  <si>
    <t>Гл. бухгалтер</t>
  </si>
  <si>
    <t>Кудин Ю.С.</t>
  </si>
  <si>
    <t>-эл.оборудование</t>
  </si>
  <si>
    <t>Кузмичева Е.А.</t>
  </si>
  <si>
    <t>3.Техническое обслуживание электрооборудования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</si>
  <si>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</si>
  <si>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</si>
  <si>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</si>
  <si>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</si>
  <si>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</si>
  <si>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</si>
  <si>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</si>
  <si>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</si>
  <si>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</si>
  <si>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Советская,3а</t>
  </si>
  <si>
    <t>Дополнительные работы</t>
  </si>
  <si>
    <t>Текущий ремонт эл.оборудования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</si>
  <si>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</si>
  <si>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</si>
  <si>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</si>
  <si>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</si>
  <si>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</si>
  <si>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</si>
  <si>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1. Содержание общ. имущества:</t>
  </si>
  <si>
    <t xml:space="preserve">  - санитарная уборка лестничных клеток</t>
  </si>
  <si>
    <t>уборка придомовой территории</t>
  </si>
  <si>
    <t>Очистка дорог</t>
  </si>
  <si>
    <t xml:space="preserve">  - конструктивные элементы</t>
  </si>
  <si>
    <t xml:space="preserve">  - инженерного оборудования</t>
  </si>
  <si>
    <t xml:space="preserve">  - конструктивных элементов</t>
  </si>
  <si>
    <t>-эл.оборудования</t>
  </si>
  <si>
    <t>4.Дополнительные работы</t>
  </si>
  <si>
    <t>Директор ООО УК "Крокус"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</si>
  <si>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</si>
  <si>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</si>
  <si>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Техобслуживание и снятие показаний общедомового теплосчетчика</t>
  </si>
  <si>
    <t>Итого за январь</t>
  </si>
  <si>
    <t>Лицевой счет. Сводный расчет  2022г</t>
  </si>
  <si>
    <t>Лицевой счёт 2022г.</t>
  </si>
  <si>
    <t>Уборка снега и наледи с крыши</t>
  </si>
  <si>
    <t>Ремонт светильников. Замена лампочек и схем</t>
  </si>
  <si>
    <t>Лицевой счёт 2022г</t>
  </si>
  <si>
    <t>Сборка и закрепление центрального стояка канализации в подвале</t>
  </si>
  <si>
    <t xml:space="preserve">Обход подвала на предмет утечек. </t>
  </si>
  <si>
    <t>Лицевой счёт  2022г</t>
  </si>
  <si>
    <t>Итого за февраль</t>
  </si>
  <si>
    <t>Ремонт светильников. Замена лампочек и схем Подъезд №4</t>
  </si>
  <si>
    <t>Ремонт подъезда №3 согласно смете</t>
  </si>
  <si>
    <t>Уборка снежных шапок и наледи с крыши</t>
  </si>
  <si>
    <t>Замена лампочек в подъезде №2</t>
  </si>
  <si>
    <t>Ремонт светильника замена лампочек и схем подъезд №4</t>
  </si>
  <si>
    <t>Итого за март</t>
  </si>
  <si>
    <t>Ремонт подъезда №2 согласно смете</t>
  </si>
  <si>
    <t>Регулировка окна. Установка подоконника в подъезде №2</t>
  </si>
  <si>
    <t>Установка водосточных желобов на подъездные козырьки</t>
  </si>
  <si>
    <t>Прочистка канализации в подвале Квартира №54</t>
  </si>
  <si>
    <t>Итого за апрель</t>
  </si>
  <si>
    <t>Отключение отопления</t>
  </si>
  <si>
    <t>Итого за май</t>
  </si>
  <si>
    <t>Работы ППР</t>
  </si>
  <si>
    <t>Покраска чердачного люка Подъезд №1</t>
  </si>
  <si>
    <t>Ремонт лестничного огорождения Подъезд №3</t>
  </si>
  <si>
    <t>Ремонт детской площадки</t>
  </si>
  <si>
    <t>Вывоз крупногабаритного мусора</t>
  </si>
  <si>
    <t>Выдана краска жителям для покраски подъездных дверей</t>
  </si>
  <si>
    <t>Итого за июнь</t>
  </si>
  <si>
    <t>Выдана краска жителям для нужд дома</t>
  </si>
  <si>
    <t>Скос травы на придомовой территории</t>
  </si>
  <si>
    <t>Итого за июль</t>
  </si>
  <si>
    <t>Изготовление и установка песочницы, демонтаж качели на детской площадке</t>
  </si>
  <si>
    <t>Покраска детской площадки</t>
  </si>
  <si>
    <t>Замена участка стояка отопления Квартира №36</t>
  </si>
  <si>
    <t>Итого за август</t>
  </si>
  <si>
    <t>Ремонт фасадного освещения Подъезд №1</t>
  </si>
  <si>
    <t xml:space="preserve">Автовышка 1,5 часа </t>
  </si>
  <si>
    <t>Замена стояка отопления Квартира №10,6</t>
  </si>
  <si>
    <t>Запуск отопления</t>
  </si>
  <si>
    <t>Устранение шума воды в подвале</t>
  </si>
  <si>
    <t>Прочистка канализационного стояка Подъезд №2</t>
  </si>
  <si>
    <t>Итого за сентябрь</t>
  </si>
  <si>
    <t>Установка навесного замка на подвальную дверь</t>
  </si>
  <si>
    <t>Ремонт светильников. Замена лампочек и предохранителя Подъезд №1</t>
  </si>
  <si>
    <t>Ремонт фасадного освещения Подъезд №1,4</t>
  </si>
  <si>
    <t xml:space="preserve">Автовышка 2 часа </t>
  </si>
  <si>
    <t>Замена лампочек и схем Подъезд №4</t>
  </si>
  <si>
    <t>Устранение течи на стояке отопления Квартира №36</t>
  </si>
  <si>
    <t>Запуск подъездного отопления</t>
  </si>
  <si>
    <t>Итого за октябрь</t>
  </si>
  <si>
    <t>Установка табличек на подъезды с номерами квартир Подъезд №1,2,3,4</t>
  </si>
  <si>
    <t>Стоимость табличек 4 штуки</t>
  </si>
  <si>
    <t>Демонтаж горелого пакетного выключателя, монтаж автомата 40а в подъезде Квартира №55</t>
  </si>
  <si>
    <t>Ремонт светильника замена лампочек и схем подъезд №3</t>
  </si>
  <si>
    <t>Устранение течи на стояке отопления Квартира №41</t>
  </si>
  <si>
    <t>Итого за ноябрь</t>
  </si>
  <si>
    <t>Закрытие подъездных окон Подъезд №3</t>
  </si>
  <si>
    <t xml:space="preserve">Снятие водосточных желобов </t>
  </si>
  <si>
    <t>Монтаж электропроводов в подъезде Квартиры№ 51,59,61,62,54,37,47</t>
  </si>
  <si>
    <t>Очистка и отогрев канализационных труб на крыше от куржака</t>
  </si>
  <si>
    <t>Устранение течи отопительного прибора</t>
  </si>
  <si>
    <t>Замена участка трубы на стояке отопления Квартира №8</t>
  </si>
  <si>
    <t>Замена хомута на полотенцесушителе Квартира №68</t>
  </si>
  <si>
    <t>Устранение  течи на трубе отопления Квартира №39</t>
  </si>
  <si>
    <t>Итого за декабрь</t>
  </si>
  <si>
    <t>Прочистка канализации Квартира№48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</si>
</sst>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4" xfId="0" applyBorder="1"/>
    <xf numFmtId="0" fontId="0" fillId="0" borderId="7" xfId="0" applyBorder="1"/>
    <xf numFmtId="0" fontId="0" fillId="0" borderId="1" xfId="0" applyBorder="1" applyAlignment="1">
      <alignment horizontal="left" wrapText="1"/>
    </xf>
    <xf numFmtId="2" fontId="1" fillId="0" borderId="1" xfId="0" applyNumberFormat="1" applyFont="1" applyBorder="1" applyAlignment="1">
      <alignment wrapText="1"/>
    </xf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0" fillId="0" borderId="6" xfId="0" applyBorder="1"/>
    <xf numFmtId="0" fontId="3" fillId="0" borderId="0" xfId="0" applyFont="1"/>
    <xf numFmtId="2" fontId="5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8" fillId="0" borderId="1" xfId="0" applyFont="1" applyBorder="1"/>
    <xf numFmtId="0" fontId="7" fillId="0" borderId="1" xfId="0" applyFont="1" applyBorder="1"/>
    <xf numFmtId="0" fontId="8" fillId="0" borderId="3" xfId="0" applyFont="1" applyBorder="1" applyAlignment="1">
      <alignment wrapText="1"/>
    </xf>
    <xf numFmtId="0" fontId="6" fillId="0" borderId="1" xfId="0" applyFont="1" applyBorder="1"/>
    <xf numFmtId="0" fontId="9" fillId="0" borderId="1" xfId="0" applyFont="1" applyBorder="1"/>
    <xf numFmtId="2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/>
    <xf numFmtId="2" fontId="4" fillId="0" borderId="1" xfId="0" applyNumberFormat="1" applyFont="1" applyBorder="1"/>
    <xf numFmtId="0" fontId="4" fillId="2" borderId="1" xfId="0" applyFont="1" applyFill="1" applyBorder="1"/>
    <xf numFmtId="49" fontId="4" fillId="0" borderId="1" xfId="0" applyNumberFormat="1" applyFont="1" applyBorder="1" applyAlignment="1">
      <alignment wrapText="1"/>
    </xf>
    <xf numFmtId="2" fontId="5" fillId="0" borderId="1" xfId="0" applyNumberFormat="1" applyFont="1" applyBorder="1"/>
    <xf numFmtId="49" fontId="5" fillId="0" borderId="1" xfId="0" applyNumberFormat="1" applyFont="1" applyBorder="1" applyAlignment="1">
      <alignment wrapText="1"/>
    </xf>
    <xf numFmtId="0" fontId="4" fillId="0" borderId="0" xfId="0" applyFont="1" applyAlignment="1">
      <alignment horizontal="center"/>
    </xf>
    <xf numFmtId="0" fontId="6" fillId="0" borderId="8" xfId="0" applyFont="1" applyBorder="1" applyAlignment="1">
      <alignment horizontal="center" wrapText="1"/>
    </xf>
    <xf numFmtId="2" fontId="8" fillId="0" borderId="8" xfId="0" applyNumberFormat="1" applyFont="1" applyBorder="1" applyAlignment="1">
      <alignment wrapText="1"/>
    </xf>
    <xf numFmtId="0" fontId="0" fillId="0" borderId="1" xfId="0" applyBorder="1" applyAlignment="1">
      <alignment vertical="center"/>
    </xf>
    <xf numFmtId="2" fontId="1" fillId="0" borderId="1" xfId="0" applyNumberFormat="1" applyFont="1" applyBorder="1"/>
    <xf numFmtId="0" fontId="1" fillId="0" borderId="6" xfId="0" applyFont="1" applyBorder="1"/>
    <xf numFmtId="2" fontId="1" fillId="0" borderId="6" xfId="0" applyNumberFormat="1" applyFont="1" applyBorder="1"/>
    <xf numFmtId="0" fontId="8" fillId="0" borderId="8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workbookViewId="0">
      <selection activeCell="D27" sqref="D27"/>
    </sheetView>
  </sheetViews>
  <sheetFormatPr defaultRowHeight="15" x14ac:dyDescent="0.25"/>
  <cols>
    <col min="1" max="1" width="4" style="11" customWidth="1"/>
    <col min="2" max="2" width="52.140625" customWidth="1"/>
    <col min="4" max="4" width="12.42578125" customWidth="1"/>
  </cols>
  <sheetData>
    <row r="1" spans="1:8" ht="21" x14ac:dyDescent="0.35">
      <c r="A1" s="9"/>
      <c r="B1" s="78" t="s">
        <v>65</v>
      </c>
      <c r="C1" s="78"/>
      <c r="D1" s="78"/>
      <c r="E1" s="5"/>
      <c r="F1" s="5"/>
      <c r="G1" s="5"/>
      <c r="H1" s="5"/>
    </row>
    <row r="2" spans="1:8" ht="15.75" x14ac:dyDescent="0.25">
      <c r="A2" s="9"/>
      <c r="B2" s="3" t="s">
        <v>6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9"/>
      <c r="B3" s="78" t="s">
        <v>5</v>
      </c>
      <c r="C3" s="78"/>
      <c r="D3" s="78"/>
      <c r="E3" s="1"/>
      <c r="F3" s="1"/>
      <c r="G3" s="1"/>
      <c r="H3" s="1"/>
    </row>
    <row r="4" spans="1:8" x14ac:dyDescent="0.25">
      <c r="A4" s="10"/>
      <c r="B4" s="22" t="s">
        <v>0</v>
      </c>
      <c r="C4" s="8" t="s">
        <v>1</v>
      </c>
      <c r="D4" s="8" t="s">
        <v>26</v>
      </c>
      <c r="E4" s="21"/>
      <c r="F4" s="1"/>
      <c r="G4" s="1"/>
      <c r="H4" s="1"/>
    </row>
    <row r="5" spans="1:8" x14ac:dyDescent="0.25">
      <c r="A5" s="8"/>
      <c r="B5" s="44" t="s">
        <v>2</v>
      </c>
      <c r="C5" s="44"/>
      <c r="D5" s="6"/>
      <c r="E5" s="21"/>
      <c r="F5" s="1"/>
      <c r="G5" s="1"/>
      <c r="H5" s="1"/>
    </row>
    <row r="6" spans="1:8" x14ac:dyDescent="0.25">
      <c r="A6" s="8">
        <v>1</v>
      </c>
      <c r="B6" s="37" t="s">
        <v>66</v>
      </c>
      <c r="C6" s="38">
        <v>2232</v>
      </c>
      <c r="D6" s="35">
        <f>C6</f>
        <v>2232</v>
      </c>
      <c r="E6" s="21"/>
      <c r="F6" s="1"/>
      <c r="G6" s="1"/>
      <c r="H6" s="1"/>
    </row>
    <row r="7" spans="1:8" x14ac:dyDescent="0.25">
      <c r="A7" s="73"/>
      <c r="B7" s="14" t="s">
        <v>3</v>
      </c>
      <c r="C7" s="18"/>
      <c r="D7" s="18"/>
      <c r="E7" s="21"/>
      <c r="F7" s="1"/>
      <c r="G7" s="1"/>
      <c r="H7" s="1"/>
    </row>
    <row r="8" spans="1:8" s="17" customFormat="1" x14ac:dyDescent="0.25">
      <c r="A8" s="64">
        <v>1</v>
      </c>
      <c r="B8" s="47" t="s">
        <v>75</v>
      </c>
      <c r="C8" s="47">
        <v>2976</v>
      </c>
      <c r="D8" s="68">
        <f>C8+D6</f>
        <v>5208</v>
      </c>
      <c r="E8" s="6"/>
      <c r="F8" s="16"/>
      <c r="G8" s="16"/>
      <c r="H8" s="16"/>
    </row>
    <row r="9" spans="1:8" x14ac:dyDescent="0.25">
      <c r="A9" s="22"/>
      <c r="B9" s="44" t="s">
        <v>10</v>
      </c>
      <c r="C9" s="44"/>
      <c r="D9" s="18"/>
      <c r="E9" s="21"/>
      <c r="F9" s="1"/>
      <c r="G9" s="1"/>
      <c r="H9" s="1"/>
    </row>
    <row r="10" spans="1:8" s="4" customFormat="1" ht="30" x14ac:dyDescent="0.25">
      <c r="A10" s="22">
        <v>1</v>
      </c>
      <c r="B10" s="37" t="s">
        <v>81</v>
      </c>
      <c r="C10" s="37">
        <v>1674</v>
      </c>
      <c r="D10" s="74">
        <f>C10+D8</f>
        <v>6882</v>
      </c>
      <c r="E10" s="15"/>
      <c r="F10" s="2"/>
      <c r="G10" s="2"/>
      <c r="H10" s="2"/>
    </row>
    <row r="11" spans="1:8" s="4" customFormat="1" x14ac:dyDescent="0.25">
      <c r="A11" s="14"/>
      <c r="B11" s="14" t="s">
        <v>11</v>
      </c>
      <c r="C11" s="14"/>
      <c r="D11" s="14"/>
      <c r="E11" s="15"/>
      <c r="F11" s="2"/>
      <c r="G11" s="2"/>
      <c r="H11" s="2"/>
    </row>
    <row r="12" spans="1:8" x14ac:dyDescent="0.25">
      <c r="A12" s="41">
        <v>1</v>
      </c>
      <c r="B12" s="37" t="s">
        <v>87</v>
      </c>
      <c r="C12" s="38">
        <v>896</v>
      </c>
      <c r="D12" s="40"/>
      <c r="E12" s="21"/>
      <c r="F12" s="1"/>
      <c r="G12" s="1"/>
      <c r="H12" s="1"/>
    </row>
    <row r="13" spans="1:8" s="4" customFormat="1" x14ac:dyDescent="0.25">
      <c r="A13" s="41">
        <v>2</v>
      </c>
      <c r="B13" s="37" t="s">
        <v>88</v>
      </c>
      <c r="C13" s="38">
        <v>412</v>
      </c>
      <c r="D13" s="40"/>
      <c r="E13" s="15"/>
      <c r="F13" s="2"/>
      <c r="G13" s="2"/>
      <c r="H13" s="2"/>
    </row>
    <row r="14" spans="1:8" x14ac:dyDescent="0.25">
      <c r="A14" s="71"/>
      <c r="B14" s="77" t="s">
        <v>85</v>
      </c>
      <c r="C14" s="72">
        <f>SUM(C12:C13)</f>
        <v>1308</v>
      </c>
      <c r="D14" s="72">
        <f>C14+D10</f>
        <v>8190</v>
      </c>
      <c r="E14" s="1"/>
      <c r="F14" s="1"/>
      <c r="G14" s="1"/>
      <c r="H14" s="1"/>
    </row>
    <row r="15" spans="1:8" x14ac:dyDescent="0.25">
      <c r="A15" s="43"/>
      <c r="B15" s="44" t="s">
        <v>15</v>
      </c>
      <c r="C15" s="40"/>
      <c r="D15" s="40"/>
      <c r="E15" s="1"/>
      <c r="F15" s="1"/>
      <c r="G15" s="1"/>
      <c r="H15" s="1"/>
    </row>
    <row r="16" spans="1:8" x14ac:dyDescent="0.25">
      <c r="A16" s="43">
        <v>1</v>
      </c>
      <c r="B16" s="37" t="s">
        <v>107</v>
      </c>
      <c r="C16" s="38">
        <v>774.5</v>
      </c>
      <c r="D16" s="40">
        <f>C16+D14</f>
        <v>8964.5</v>
      </c>
      <c r="E16" s="1"/>
      <c r="F16" s="1"/>
      <c r="G16" s="1"/>
      <c r="H16" s="1"/>
    </row>
    <row r="17" spans="1:8" x14ac:dyDescent="0.25">
      <c r="A17" s="43"/>
      <c r="B17" s="44" t="s">
        <v>16</v>
      </c>
      <c r="C17" s="38"/>
      <c r="D17" s="40"/>
      <c r="E17" s="1"/>
      <c r="F17" s="1"/>
      <c r="G17" s="1"/>
      <c r="H17" s="1"/>
    </row>
    <row r="18" spans="1:8" ht="30" x14ac:dyDescent="0.25">
      <c r="A18" s="43">
        <v>1</v>
      </c>
      <c r="B18" s="37" t="s">
        <v>115</v>
      </c>
      <c r="C18" s="38">
        <v>870.5</v>
      </c>
      <c r="D18" s="40"/>
      <c r="E18" s="1"/>
      <c r="F18" s="1"/>
      <c r="G18" s="1"/>
      <c r="H18" s="1"/>
    </row>
    <row r="19" spans="1:8" x14ac:dyDescent="0.25">
      <c r="A19" s="43">
        <v>2</v>
      </c>
      <c r="B19" s="37" t="s">
        <v>116</v>
      </c>
      <c r="C19" s="38">
        <v>1824</v>
      </c>
      <c r="D19" s="40"/>
      <c r="E19" s="1"/>
      <c r="F19" s="1"/>
      <c r="G19" s="1"/>
      <c r="H19" s="1"/>
    </row>
    <row r="20" spans="1:8" x14ac:dyDescent="0.25">
      <c r="A20" s="43"/>
      <c r="B20" s="44" t="s">
        <v>114</v>
      </c>
      <c r="C20" s="40">
        <f>SUM(C18:C19)</f>
        <v>2694.5</v>
      </c>
      <c r="D20" s="40">
        <f>C20+D16</f>
        <v>11659</v>
      </c>
      <c r="E20" s="1"/>
      <c r="F20" s="1"/>
      <c r="G20" s="1"/>
      <c r="H20" s="1"/>
    </row>
    <row r="21" spans="1:8" x14ac:dyDescent="0.25">
      <c r="A21" s="43"/>
      <c r="B21" s="15" t="s">
        <v>17</v>
      </c>
      <c r="C21" s="37"/>
      <c r="D21" s="40"/>
      <c r="E21" s="1"/>
      <c r="F21" s="1"/>
      <c r="G21" s="1"/>
      <c r="H21" s="1"/>
    </row>
    <row r="22" spans="1:8" x14ac:dyDescent="0.25">
      <c r="A22" s="43">
        <v>1</v>
      </c>
      <c r="B22" s="21" t="s">
        <v>121</v>
      </c>
      <c r="C22" s="37">
        <v>744</v>
      </c>
      <c r="D22" s="40"/>
      <c r="E22" s="1"/>
      <c r="F22" s="1"/>
      <c r="G22" s="1"/>
      <c r="H22" s="1"/>
    </row>
    <row r="23" spans="1:8" x14ac:dyDescent="0.25">
      <c r="A23" s="43">
        <v>2</v>
      </c>
      <c r="B23" s="21" t="s">
        <v>122</v>
      </c>
      <c r="C23" s="37">
        <v>1674</v>
      </c>
      <c r="D23" s="40"/>
      <c r="E23" s="1"/>
      <c r="F23" s="1"/>
      <c r="G23" s="1"/>
      <c r="H23" s="1"/>
    </row>
    <row r="24" spans="1:8" x14ac:dyDescent="0.25">
      <c r="A24" s="43"/>
      <c r="B24" s="15" t="s">
        <v>120</v>
      </c>
      <c r="C24" s="44">
        <f>SUM(C22:C23)</f>
        <v>2418</v>
      </c>
      <c r="D24" s="40">
        <f>C24+D20</f>
        <v>14077</v>
      </c>
      <c r="E24" s="1"/>
      <c r="F24" s="1"/>
      <c r="G24" s="1"/>
      <c r="H24" s="1"/>
    </row>
    <row r="25" spans="1:8" x14ac:dyDescent="0.25">
      <c r="A25" s="43"/>
      <c r="B25" s="44" t="s">
        <v>18</v>
      </c>
      <c r="C25" s="38"/>
      <c r="D25" s="40"/>
      <c r="E25" s="1"/>
      <c r="F25" s="1"/>
      <c r="G25" s="1"/>
      <c r="H25" s="1"/>
    </row>
    <row r="26" spans="1:8" x14ac:dyDescent="0.25">
      <c r="A26" s="43">
        <v>1</v>
      </c>
      <c r="B26" s="37" t="s">
        <v>130</v>
      </c>
      <c r="C26" s="38">
        <v>3720</v>
      </c>
      <c r="D26" s="40">
        <f>C26+D24</f>
        <v>17797</v>
      </c>
      <c r="E26" s="1"/>
      <c r="F26" s="1"/>
      <c r="G26" s="1"/>
      <c r="H26" s="1"/>
    </row>
    <row r="27" spans="1:8" x14ac:dyDescent="0.25">
      <c r="A27" s="43"/>
      <c r="B27" s="44"/>
      <c r="C27" s="40"/>
      <c r="D27" s="40"/>
      <c r="E27" s="1"/>
      <c r="F27" s="1"/>
      <c r="G27" s="1"/>
      <c r="H27" s="1"/>
    </row>
    <row r="28" spans="1:8" x14ac:dyDescent="0.25">
      <c r="A28" s="43"/>
      <c r="B28" s="44"/>
      <c r="C28" s="38"/>
      <c r="D28" s="40"/>
      <c r="E28" s="1"/>
      <c r="F28" s="1"/>
      <c r="G28" s="1"/>
      <c r="H28" s="1"/>
    </row>
    <row r="29" spans="1:8" x14ac:dyDescent="0.25">
      <c r="A29" s="43"/>
      <c r="B29" s="37"/>
      <c r="C29" s="38"/>
      <c r="D29" s="40"/>
      <c r="E29" s="1"/>
      <c r="F29" s="1"/>
      <c r="G29" s="1"/>
      <c r="H29" s="1"/>
    </row>
    <row r="30" spans="1:8" x14ac:dyDescent="0.25">
      <c r="A30" s="43"/>
      <c r="B30" s="37"/>
      <c r="C30" s="38"/>
      <c r="D30" s="40"/>
      <c r="E30" s="1"/>
      <c r="F30" s="1"/>
      <c r="G30" s="1"/>
      <c r="H30" s="1"/>
    </row>
    <row r="31" spans="1:8" x14ac:dyDescent="0.25">
      <c r="A31" s="43"/>
      <c r="B31" s="37"/>
      <c r="C31" s="38"/>
      <c r="D31" s="40"/>
      <c r="E31" s="1"/>
      <c r="F31" s="1"/>
      <c r="G31" s="1"/>
      <c r="H31" s="1"/>
    </row>
    <row r="32" spans="1:8" x14ac:dyDescent="0.25">
      <c r="A32" s="43"/>
      <c r="B32" s="44"/>
      <c r="C32" s="40"/>
      <c r="D32" s="40"/>
      <c r="E32" s="1"/>
      <c r="F32" s="1"/>
      <c r="G32" s="1"/>
      <c r="H32" s="1"/>
    </row>
    <row r="33" spans="1:8" x14ac:dyDescent="0.25">
      <c r="A33" s="43"/>
      <c r="B33" s="37"/>
      <c r="C33" s="38"/>
      <c r="D33" s="40"/>
      <c r="E33" s="1"/>
      <c r="F33" s="1"/>
      <c r="G33" s="1"/>
      <c r="H33" s="1"/>
    </row>
    <row r="34" spans="1:8" x14ac:dyDescent="0.25">
      <c r="A34" s="43"/>
      <c r="B34" s="37"/>
      <c r="C34" s="38"/>
      <c r="D34" s="40"/>
      <c r="E34" s="1"/>
      <c r="F34" s="1"/>
      <c r="G34" s="1"/>
      <c r="H34" s="1"/>
    </row>
    <row r="35" spans="1:8" x14ac:dyDescent="0.25">
      <c r="A35" s="43"/>
      <c r="B35" s="44"/>
      <c r="C35" s="38"/>
      <c r="D35" s="40"/>
      <c r="E35" s="1"/>
      <c r="F35" s="1"/>
      <c r="G35" s="1"/>
      <c r="H35" s="1"/>
    </row>
    <row r="36" spans="1:8" x14ac:dyDescent="0.25">
      <c r="A36" s="43"/>
      <c r="B36" s="37"/>
      <c r="C36" s="38"/>
      <c r="D36" s="40"/>
      <c r="E36" s="1"/>
      <c r="F36" s="1"/>
      <c r="G36" s="1"/>
      <c r="H36" s="1"/>
    </row>
    <row r="37" spans="1:8" x14ac:dyDescent="0.25">
      <c r="A37" s="43"/>
      <c r="B37" s="37"/>
      <c r="C37" s="38"/>
      <c r="D37" s="40"/>
      <c r="E37" s="1"/>
      <c r="F37" s="1"/>
      <c r="G37" s="1"/>
      <c r="H37" s="1"/>
    </row>
    <row r="38" spans="1:8" x14ac:dyDescent="0.25">
      <c r="A38" s="43"/>
      <c r="B38" s="37"/>
      <c r="C38" s="38"/>
      <c r="D38" s="40"/>
      <c r="E38" s="1"/>
      <c r="F38" s="1"/>
      <c r="G38" s="1"/>
      <c r="H38" s="1"/>
    </row>
    <row r="39" spans="1:8" x14ac:dyDescent="0.25">
      <c r="A39" s="43"/>
      <c r="B39" s="44"/>
      <c r="C39" s="40"/>
      <c r="D39" s="40"/>
      <c r="E39" s="1"/>
      <c r="F39" s="1"/>
      <c r="G39" s="1"/>
      <c r="H39" s="1"/>
    </row>
    <row r="40" spans="1:8" x14ac:dyDescent="0.25">
      <c r="A40" s="9"/>
      <c r="B40" s="1"/>
      <c r="C40" s="1"/>
      <c r="D40" s="1"/>
      <c r="E40" s="1"/>
      <c r="F40" s="1"/>
      <c r="G40" s="1"/>
      <c r="H40" s="1"/>
    </row>
    <row r="41" spans="1:8" x14ac:dyDescent="0.25">
      <c r="A41" s="9"/>
      <c r="B41" s="1"/>
      <c r="C41" s="1"/>
      <c r="D41" s="1"/>
      <c r="E41" s="1"/>
      <c r="F41" s="1"/>
      <c r="G41" s="1"/>
      <c r="H41" s="1"/>
    </row>
    <row r="42" spans="1:8" x14ac:dyDescent="0.25">
      <c r="A42" s="9"/>
      <c r="B42" s="1"/>
      <c r="C42" s="1"/>
      <c r="D42" s="1"/>
      <c r="E42" s="1"/>
      <c r="F42" s="1"/>
      <c r="G42" s="1"/>
      <c r="H42" s="1"/>
    </row>
    <row r="43" spans="1:8" x14ac:dyDescent="0.25">
      <c r="A43" s="9"/>
      <c r="B43" s="1"/>
      <c r="C43" s="1"/>
      <c r="D43" s="1"/>
      <c r="E43" s="1"/>
      <c r="F43" s="1"/>
      <c r="G43" s="1"/>
      <c r="H43" s="1"/>
    </row>
    <row r="44" spans="1:8" x14ac:dyDescent="0.25">
      <c r="A44" s="9"/>
      <c r="B44" s="1"/>
      <c r="C44" s="1"/>
      <c r="D44" s="1"/>
      <c r="E44" s="1"/>
      <c r="F44" s="1"/>
      <c r="G44" s="1"/>
      <c r="H44" s="1"/>
    </row>
    <row r="45" spans="1:8" x14ac:dyDescent="0.25">
      <c r="A45" s="9"/>
      <c r="B45" s="1"/>
      <c r="C45" s="1"/>
      <c r="D45" s="1"/>
      <c r="E45" s="1"/>
      <c r="F45" s="1"/>
      <c r="G45" s="1"/>
      <c r="H45" s="1"/>
    </row>
    <row r="46" spans="1:8" x14ac:dyDescent="0.25">
      <c r="A46" s="9"/>
      <c r="B46" s="1"/>
      <c r="C46" s="1"/>
      <c r="D46" s="1"/>
      <c r="E46" s="1"/>
      <c r="F46" s="1"/>
      <c r="G46" s="1"/>
      <c r="H46" s="1"/>
    </row>
    <row r="47" spans="1:8" x14ac:dyDescent="0.25">
      <c r="A47" s="9"/>
      <c r="B47" s="1"/>
      <c r="C47" s="1"/>
      <c r="D47" s="1"/>
      <c r="E47" s="1"/>
      <c r="F47" s="1"/>
      <c r="G47" s="1"/>
      <c r="H47" s="1"/>
    </row>
    <row r="48" spans="1:8" x14ac:dyDescent="0.25">
      <c r="A48" s="9"/>
      <c r="B48" s="1"/>
      <c r="C48" s="1"/>
      <c r="D48" s="1"/>
      <c r="E48" s="1"/>
      <c r="F48" s="1"/>
      <c r="G48" s="1"/>
      <c r="H48" s="1"/>
    </row>
    <row r="49" spans="1:8" x14ac:dyDescent="0.25">
      <c r="A49" s="9"/>
      <c r="B49" s="1"/>
      <c r="C49" s="1"/>
      <c r="D49" s="1"/>
      <c r="E49" s="1"/>
      <c r="F49" s="1"/>
      <c r="G49" s="1"/>
      <c r="H49" s="1"/>
    </row>
    <row r="50" spans="1:8" x14ac:dyDescent="0.25">
      <c r="A50" s="9"/>
      <c r="B50" s="1"/>
      <c r="C50" s="1"/>
      <c r="D50" s="1"/>
      <c r="E50" s="1"/>
      <c r="F50" s="1"/>
      <c r="G50" s="1"/>
      <c r="H50" s="1"/>
    </row>
    <row r="51" spans="1:8" x14ac:dyDescent="0.25">
      <c r="A51" s="9"/>
      <c r="B51" s="1"/>
      <c r="C51" s="1"/>
      <c r="D51" s="1"/>
      <c r="E51" s="1"/>
      <c r="F51" s="1"/>
      <c r="G51" s="1"/>
      <c r="H51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"/>
  <sheetViews>
    <sheetView workbookViewId="0">
      <selection activeCell="C32" sqref="C32"/>
    </sheetView>
  </sheetViews>
  <sheetFormatPr defaultRowHeight="15" x14ac:dyDescent="0.25"/>
  <cols>
    <col min="1" max="1" width="5.7109375" customWidth="1"/>
    <col min="2" max="2" width="46.7109375" customWidth="1"/>
    <col min="4" max="4" width="9.85546875" customWidth="1"/>
  </cols>
  <sheetData>
    <row r="1" spans="1:5" ht="21" x14ac:dyDescent="0.35">
      <c r="A1" s="9"/>
      <c r="B1" s="78" t="s">
        <v>65</v>
      </c>
      <c r="C1" s="78"/>
      <c r="D1" s="78"/>
      <c r="E1" s="5"/>
    </row>
    <row r="2" spans="1:5" ht="15.75" x14ac:dyDescent="0.25">
      <c r="A2" s="9"/>
      <c r="B2" s="3" t="s">
        <v>6</v>
      </c>
      <c r="C2" s="1"/>
      <c r="D2" s="1"/>
      <c r="E2" s="1"/>
    </row>
    <row r="3" spans="1:5" ht="15.75" x14ac:dyDescent="0.25">
      <c r="A3" s="9"/>
      <c r="B3" s="78" t="s">
        <v>31</v>
      </c>
      <c r="C3" s="78"/>
      <c r="D3" s="78"/>
      <c r="E3" s="1"/>
    </row>
    <row r="4" spans="1:5" ht="26.25" x14ac:dyDescent="0.25">
      <c r="A4" s="10"/>
      <c r="B4" s="8" t="s">
        <v>0</v>
      </c>
      <c r="C4" s="8" t="s">
        <v>1</v>
      </c>
      <c r="D4" s="8" t="s">
        <v>26</v>
      </c>
      <c r="E4" s="1"/>
    </row>
    <row r="5" spans="1:5" x14ac:dyDescent="0.25">
      <c r="A5" s="10"/>
      <c r="B5" s="15" t="s">
        <v>2</v>
      </c>
      <c r="C5" s="6"/>
      <c r="D5" s="6"/>
      <c r="E5" s="1"/>
    </row>
    <row r="6" spans="1:5" x14ac:dyDescent="0.25">
      <c r="A6" s="56">
        <v>1</v>
      </c>
      <c r="B6" s="37" t="s">
        <v>67</v>
      </c>
      <c r="C6" s="37">
        <v>1480</v>
      </c>
      <c r="D6" s="44">
        <f>C6</f>
        <v>1480</v>
      </c>
      <c r="E6" s="1"/>
    </row>
    <row r="7" spans="1:5" x14ac:dyDescent="0.25">
      <c r="A7" s="43"/>
      <c r="B7" s="44" t="s">
        <v>9</v>
      </c>
      <c r="C7" s="44"/>
      <c r="D7" s="44"/>
      <c r="E7" s="1"/>
    </row>
    <row r="8" spans="1:5" ht="30" x14ac:dyDescent="0.25">
      <c r="A8" s="43">
        <v>1</v>
      </c>
      <c r="B8" s="37" t="s">
        <v>73</v>
      </c>
      <c r="C8" s="37">
        <v>1479</v>
      </c>
      <c r="D8" s="40">
        <f>C8+D6</f>
        <v>2959</v>
      </c>
      <c r="E8" s="1"/>
    </row>
    <row r="9" spans="1:5" x14ac:dyDescent="0.25">
      <c r="A9" s="43"/>
      <c r="B9" s="44" t="s">
        <v>3</v>
      </c>
      <c r="C9" s="37"/>
      <c r="D9" s="44"/>
      <c r="E9" s="1"/>
    </row>
    <row r="10" spans="1:5" x14ac:dyDescent="0.25">
      <c r="A10" s="43">
        <v>1</v>
      </c>
      <c r="B10" s="37" t="s">
        <v>76</v>
      </c>
      <c r="C10" s="37">
        <v>804</v>
      </c>
      <c r="D10" s="44"/>
      <c r="E10" s="1"/>
    </row>
    <row r="11" spans="1:5" ht="30" x14ac:dyDescent="0.25">
      <c r="A11" s="43">
        <v>2</v>
      </c>
      <c r="B11" s="37" t="s">
        <v>77</v>
      </c>
      <c r="C11" s="37">
        <v>1216</v>
      </c>
      <c r="D11" s="44"/>
      <c r="E11" s="1"/>
    </row>
    <row r="12" spans="1:5" x14ac:dyDescent="0.25">
      <c r="A12" s="43"/>
      <c r="B12" s="44" t="s">
        <v>78</v>
      </c>
      <c r="C12" s="44">
        <f>SUM(C10:C11)</f>
        <v>2020</v>
      </c>
      <c r="D12" s="40">
        <f>C12+D8</f>
        <v>4979</v>
      </c>
      <c r="E12" s="1"/>
    </row>
    <row r="13" spans="1:5" x14ac:dyDescent="0.25">
      <c r="A13" s="43"/>
      <c r="B13" s="44" t="s">
        <v>11</v>
      </c>
      <c r="C13" s="44"/>
      <c r="D13" s="44"/>
      <c r="E13" s="1"/>
    </row>
    <row r="14" spans="1:5" x14ac:dyDescent="0.25">
      <c r="A14" s="43">
        <v>1</v>
      </c>
      <c r="B14" s="37" t="s">
        <v>86</v>
      </c>
      <c r="C14" s="37">
        <v>6006</v>
      </c>
      <c r="D14" s="40">
        <f>C14+D12</f>
        <v>10985</v>
      </c>
      <c r="E14" s="1"/>
    </row>
    <row r="15" spans="1:5" x14ac:dyDescent="0.25">
      <c r="A15" s="43"/>
      <c r="B15" s="44" t="s">
        <v>14</v>
      </c>
      <c r="C15" s="37"/>
      <c r="D15" s="40"/>
      <c r="E15" s="1"/>
    </row>
    <row r="16" spans="1:5" x14ac:dyDescent="0.25">
      <c r="A16" s="43">
        <v>1</v>
      </c>
      <c r="B16" s="37" t="s">
        <v>100</v>
      </c>
      <c r="C16" s="37">
        <v>1951</v>
      </c>
      <c r="D16" s="44"/>
      <c r="E16" s="1"/>
    </row>
    <row r="17" spans="1:5" x14ac:dyDescent="0.25">
      <c r="A17" s="43">
        <v>2</v>
      </c>
      <c r="B17" s="37" t="s">
        <v>101</v>
      </c>
      <c r="C17" s="37">
        <v>2587.5</v>
      </c>
      <c r="D17" s="40"/>
      <c r="E17" s="1"/>
    </row>
    <row r="18" spans="1:5" x14ac:dyDescent="0.25">
      <c r="A18" s="43"/>
      <c r="B18" s="44" t="s">
        <v>99</v>
      </c>
      <c r="C18" s="44">
        <f>SUM(C16:C17)</f>
        <v>4538.5</v>
      </c>
      <c r="D18" s="40">
        <f>C18+D14</f>
        <v>15523.5</v>
      </c>
      <c r="E18" s="1"/>
    </row>
    <row r="19" spans="1:5" x14ac:dyDescent="0.25">
      <c r="A19" s="43"/>
      <c r="B19" s="44" t="s">
        <v>15</v>
      </c>
      <c r="C19" s="37"/>
      <c r="D19" s="40"/>
      <c r="E19" s="1"/>
    </row>
    <row r="20" spans="1:5" ht="30" x14ac:dyDescent="0.25">
      <c r="A20" s="43">
        <v>1</v>
      </c>
      <c r="B20" s="37" t="s">
        <v>108</v>
      </c>
      <c r="C20" s="37">
        <v>1246</v>
      </c>
      <c r="D20" s="44"/>
      <c r="E20" s="1"/>
    </row>
    <row r="21" spans="1:5" x14ac:dyDescent="0.25">
      <c r="A21" s="43">
        <v>2</v>
      </c>
      <c r="B21" s="37" t="s">
        <v>109</v>
      </c>
      <c r="C21" s="37">
        <v>4648</v>
      </c>
      <c r="D21" s="40"/>
      <c r="E21" s="1"/>
    </row>
    <row r="22" spans="1:5" x14ac:dyDescent="0.25">
      <c r="A22" s="43">
        <v>3</v>
      </c>
      <c r="B22" s="37" t="s">
        <v>110</v>
      </c>
      <c r="C22" s="37">
        <v>3450</v>
      </c>
      <c r="D22" s="40"/>
      <c r="E22" s="1"/>
    </row>
    <row r="23" spans="1:5" x14ac:dyDescent="0.25">
      <c r="A23" s="43">
        <v>4</v>
      </c>
      <c r="B23" s="37" t="s">
        <v>111</v>
      </c>
      <c r="C23" s="37">
        <v>1226</v>
      </c>
      <c r="D23" s="40"/>
      <c r="E23" s="1"/>
    </row>
    <row r="24" spans="1:5" x14ac:dyDescent="0.25">
      <c r="A24" s="43"/>
      <c r="B24" s="44" t="s">
        <v>106</v>
      </c>
      <c r="C24" s="44">
        <f>SUM(C20:C23)</f>
        <v>10570</v>
      </c>
      <c r="D24" s="40">
        <f>C24+D18</f>
        <v>26093.5</v>
      </c>
      <c r="E24" s="1"/>
    </row>
    <row r="25" spans="1:5" x14ac:dyDescent="0.25">
      <c r="A25" s="43"/>
      <c r="B25" s="44" t="s">
        <v>16</v>
      </c>
      <c r="C25" s="37"/>
      <c r="D25" s="40"/>
      <c r="E25" s="1"/>
    </row>
    <row r="26" spans="1:5" ht="30" x14ac:dyDescent="0.25">
      <c r="A26" s="43">
        <v>1</v>
      </c>
      <c r="B26" s="37" t="s">
        <v>117</v>
      </c>
      <c r="C26" s="37">
        <v>1642</v>
      </c>
      <c r="D26" s="40"/>
      <c r="E26" s="1"/>
    </row>
    <row r="27" spans="1:5" ht="30" x14ac:dyDescent="0.25">
      <c r="A27" s="43">
        <v>2</v>
      </c>
      <c r="B27" s="37" t="s">
        <v>118</v>
      </c>
      <c r="C27" s="37">
        <v>1481</v>
      </c>
      <c r="D27" s="40"/>
      <c r="E27" s="1"/>
    </row>
    <row r="28" spans="1:5" x14ac:dyDescent="0.25">
      <c r="A28" s="43"/>
      <c r="B28" s="44" t="s">
        <v>114</v>
      </c>
      <c r="C28" s="44">
        <f>SUM(C26:C27)</f>
        <v>3123</v>
      </c>
      <c r="D28" s="40">
        <f>C28+D24</f>
        <v>29216.5</v>
      </c>
      <c r="E28" s="1"/>
    </row>
    <row r="29" spans="1:5" x14ac:dyDescent="0.25">
      <c r="A29" s="43"/>
      <c r="B29" s="15" t="s">
        <v>17</v>
      </c>
      <c r="C29" s="37"/>
      <c r="D29" s="40"/>
      <c r="E29" s="1"/>
    </row>
    <row r="30" spans="1:5" x14ac:dyDescent="0.25">
      <c r="A30" s="43">
        <v>1</v>
      </c>
      <c r="B30" s="21" t="s">
        <v>86</v>
      </c>
      <c r="C30" s="37">
        <v>12459</v>
      </c>
      <c r="D30" s="40"/>
      <c r="E30" s="1"/>
    </row>
    <row r="31" spans="1:5" ht="30" x14ac:dyDescent="0.25">
      <c r="A31" s="43">
        <v>2</v>
      </c>
      <c r="B31" s="21" t="s">
        <v>123</v>
      </c>
      <c r="C31" s="37">
        <v>744</v>
      </c>
      <c r="D31" s="40"/>
      <c r="E31" s="1"/>
    </row>
    <row r="32" spans="1:5" x14ac:dyDescent="0.25">
      <c r="A32" s="43"/>
      <c r="B32" s="15" t="s">
        <v>120</v>
      </c>
      <c r="C32" s="44">
        <f>SUM(C30:C31)</f>
        <v>13203</v>
      </c>
      <c r="D32" s="40">
        <f>C32+D28</f>
        <v>42419.5</v>
      </c>
      <c r="E32" s="1"/>
    </row>
    <row r="33" spans="1:5" x14ac:dyDescent="0.25">
      <c r="A33" s="43"/>
      <c r="B33" s="21"/>
      <c r="C33" s="37"/>
      <c r="D33" s="40"/>
      <c r="E33" s="1"/>
    </row>
    <row r="34" spans="1:5" x14ac:dyDescent="0.25">
      <c r="A34" s="43"/>
      <c r="B34" s="21"/>
      <c r="C34" s="37"/>
      <c r="D34" s="40"/>
      <c r="E34" s="1"/>
    </row>
    <row r="35" spans="1:5" x14ac:dyDescent="0.25">
      <c r="A35" s="43"/>
      <c r="B35" s="21"/>
      <c r="C35" s="37"/>
      <c r="D35" s="40"/>
      <c r="E35" s="1"/>
    </row>
    <row r="36" spans="1:5" x14ac:dyDescent="0.25">
      <c r="A36" s="43"/>
      <c r="B36" s="21"/>
      <c r="C36" s="37"/>
      <c r="D36" s="40"/>
      <c r="E36" s="1"/>
    </row>
    <row r="37" spans="1:5" x14ac:dyDescent="0.25">
      <c r="A37" s="43"/>
      <c r="B37" s="21"/>
      <c r="C37" s="37"/>
      <c r="D37" s="40"/>
      <c r="E37" s="1"/>
    </row>
    <row r="38" spans="1:5" x14ac:dyDescent="0.25">
      <c r="A38" s="43"/>
      <c r="B38" s="21"/>
      <c r="C38" s="37"/>
      <c r="D38" s="40"/>
      <c r="E38" s="1"/>
    </row>
    <row r="39" spans="1:5" x14ac:dyDescent="0.25">
      <c r="A39" s="43"/>
      <c r="B39" s="21"/>
      <c r="C39" s="37"/>
      <c r="D39" s="40"/>
      <c r="E39" s="1"/>
    </row>
    <row r="40" spans="1:5" x14ac:dyDescent="0.25">
      <c r="A40" s="43"/>
      <c r="B40" s="21"/>
      <c r="C40" s="37"/>
      <c r="D40" s="40"/>
      <c r="E40" s="1"/>
    </row>
    <row r="41" spans="1:5" x14ac:dyDescent="0.25">
      <c r="A41" s="43"/>
      <c r="B41" s="21"/>
      <c r="C41" s="37"/>
      <c r="D41" s="40"/>
      <c r="E41" s="1"/>
    </row>
    <row r="42" spans="1:5" x14ac:dyDescent="0.25">
      <c r="A42" s="43"/>
      <c r="B42" s="21"/>
      <c r="C42" s="37"/>
      <c r="D42" s="40"/>
      <c r="E42" s="1"/>
    </row>
    <row r="43" spans="1:5" x14ac:dyDescent="0.25">
      <c r="A43" s="43"/>
      <c r="B43" s="21"/>
      <c r="C43" s="37"/>
      <c r="D43" s="40"/>
      <c r="E43" s="1"/>
    </row>
    <row r="44" spans="1:5" x14ac:dyDescent="0.25">
      <c r="A44" s="43"/>
      <c r="B44" s="21"/>
      <c r="C44" s="37"/>
      <c r="D44" s="40"/>
      <c r="E44" s="1"/>
    </row>
    <row r="45" spans="1:5" x14ac:dyDescent="0.25">
      <c r="A45" s="20"/>
      <c r="B45" s="21"/>
      <c r="C45" s="21"/>
      <c r="D45" s="26"/>
      <c r="E45" s="1"/>
    </row>
    <row r="46" spans="1:5" x14ac:dyDescent="0.25">
      <c r="A46" s="20"/>
      <c r="B46" s="15"/>
      <c r="C46" s="21"/>
      <c r="D46" s="21"/>
      <c r="E46" s="1"/>
    </row>
    <row r="47" spans="1:5" x14ac:dyDescent="0.25">
      <c r="A47" s="20"/>
      <c r="B47" s="21"/>
      <c r="C47" s="15"/>
      <c r="D47" s="15"/>
      <c r="E47" s="1"/>
    </row>
    <row r="48" spans="1:5" x14ac:dyDescent="0.25">
      <c r="A48" s="9"/>
      <c r="B48" s="1"/>
      <c r="C48" s="1"/>
      <c r="D48" s="1"/>
      <c r="E48" s="1"/>
    </row>
    <row r="49" spans="1:5" x14ac:dyDescent="0.25">
      <c r="A49" s="9"/>
      <c r="B49" s="1"/>
      <c r="C49" s="1"/>
      <c r="D49" s="1"/>
      <c r="E49" s="1"/>
    </row>
    <row r="50" spans="1:5" x14ac:dyDescent="0.25">
      <c r="A50" s="9"/>
      <c r="C50" s="1"/>
      <c r="D50" s="1"/>
      <c r="E50" s="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1"/>
  <sheetViews>
    <sheetView topLeftCell="A55" workbookViewId="0">
      <selection activeCell="D73" sqref="D73"/>
    </sheetView>
  </sheetViews>
  <sheetFormatPr defaultRowHeight="15" x14ac:dyDescent="0.25"/>
  <cols>
    <col min="1" max="1" width="5.28515625" customWidth="1"/>
    <col min="2" max="2" width="48.1406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8" t="s">
        <v>68</v>
      </c>
      <c r="C1" s="78"/>
      <c r="D1" s="78"/>
      <c r="E1" s="5"/>
      <c r="F1" s="5"/>
      <c r="G1" s="5"/>
      <c r="H1" s="5"/>
    </row>
    <row r="2" spans="1:8" x14ac:dyDescent="0.25">
      <c r="A2" s="1"/>
      <c r="B2" s="2" t="s">
        <v>4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"/>
      <c r="B3" s="79" t="s">
        <v>7</v>
      </c>
      <c r="C3" s="79"/>
      <c r="D3" s="79"/>
      <c r="E3" s="1"/>
      <c r="F3" s="1"/>
      <c r="G3" s="1"/>
      <c r="H3" s="1"/>
    </row>
    <row r="4" spans="1:8" x14ac:dyDescent="0.25">
      <c r="A4" s="6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15" t="s">
        <v>2</v>
      </c>
      <c r="C5" s="6"/>
      <c r="D5" s="6"/>
      <c r="E5" s="1"/>
      <c r="F5" s="1"/>
      <c r="G5" s="1"/>
      <c r="H5" s="1"/>
    </row>
    <row r="6" spans="1:8" ht="30" x14ac:dyDescent="0.25">
      <c r="A6" s="36">
        <v>1</v>
      </c>
      <c r="B6" s="37" t="s">
        <v>69</v>
      </c>
      <c r="C6" s="38">
        <v>1488</v>
      </c>
      <c r="D6" s="38"/>
      <c r="E6" s="1"/>
      <c r="F6" s="1"/>
      <c r="G6" s="1"/>
      <c r="H6" s="1"/>
    </row>
    <row r="7" spans="1:8" x14ac:dyDescent="0.25">
      <c r="A7" s="39">
        <v>2</v>
      </c>
      <c r="B7" s="37" t="s">
        <v>70</v>
      </c>
      <c r="C7" s="38">
        <v>372</v>
      </c>
      <c r="D7" s="40"/>
      <c r="E7" s="1"/>
      <c r="F7" s="1"/>
      <c r="G7" s="1"/>
      <c r="H7" s="1"/>
    </row>
    <row r="8" spans="1:8" s="4" customFormat="1" ht="60" x14ac:dyDescent="0.25">
      <c r="A8" s="39">
        <v>3</v>
      </c>
      <c r="B8" s="37" t="s">
        <v>61</v>
      </c>
      <c r="C8" s="38">
        <v>935</v>
      </c>
      <c r="D8" s="40"/>
    </row>
    <row r="9" spans="1:8" ht="30" x14ac:dyDescent="0.25">
      <c r="A9" s="41">
        <v>4</v>
      </c>
      <c r="B9" s="37" t="s">
        <v>62</v>
      </c>
      <c r="C9" s="38">
        <v>1223.92</v>
      </c>
      <c r="D9" s="38"/>
    </row>
    <row r="10" spans="1:8" s="4" customFormat="1" x14ac:dyDescent="0.25">
      <c r="A10" s="41"/>
      <c r="B10" s="44" t="s">
        <v>63</v>
      </c>
      <c r="C10" s="40">
        <f>SUM(C6:C9)</f>
        <v>4018.92</v>
      </c>
      <c r="D10" s="40">
        <f>C10</f>
        <v>4018.92</v>
      </c>
    </row>
    <row r="11" spans="1:8" s="4" customFormat="1" x14ac:dyDescent="0.25">
      <c r="A11" s="47"/>
      <c r="B11" s="44" t="s">
        <v>9</v>
      </c>
      <c r="C11" s="47"/>
      <c r="D11" s="46"/>
    </row>
    <row r="12" spans="1:8" ht="60" x14ac:dyDescent="0.25">
      <c r="A12" s="39">
        <v>3</v>
      </c>
      <c r="B12" s="37" t="s">
        <v>61</v>
      </c>
      <c r="C12" s="38">
        <v>935</v>
      </c>
      <c r="D12" s="40"/>
    </row>
    <row r="13" spans="1:8" ht="30" x14ac:dyDescent="0.25">
      <c r="A13" s="41">
        <v>4</v>
      </c>
      <c r="B13" s="37" t="s">
        <v>62</v>
      </c>
      <c r="C13" s="38">
        <v>1223.92</v>
      </c>
      <c r="D13" s="38"/>
    </row>
    <row r="14" spans="1:8" x14ac:dyDescent="0.25">
      <c r="A14" s="47"/>
      <c r="B14" s="44" t="s">
        <v>72</v>
      </c>
      <c r="C14" s="51">
        <f>SUM(C12:C13)</f>
        <v>2158.92</v>
      </c>
      <c r="D14" s="51">
        <f>C14+D10</f>
        <v>6177.84</v>
      </c>
    </row>
    <row r="15" spans="1:8" s="4" customFormat="1" x14ac:dyDescent="0.25">
      <c r="A15" s="43"/>
      <c r="B15" s="44" t="s">
        <v>3</v>
      </c>
      <c r="C15" s="37"/>
      <c r="D15" s="44"/>
    </row>
    <row r="16" spans="1:8" ht="60" x14ac:dyDescent="0.25">
      <c r="A16" s="39">
        <v>1</v>
      </c>
      <c r="B16" s="37" t="s">
        <v>61</v>
      </c>
      <c r="C16" s="38">
        <v>935</v>
      </c>
      <c r="D16" s="40"/>
    </row>
    <row r="17" spans="1:4" ht="30" x14ac:dyDescent="0.25">
      <c r="A17" s="41">
        <v>2</v>
      </c>
      <c r="B17" s="37" t="s">
        <v>62</v>
      </c>
      <c r="C17" s="38">
        <v>1223.92</v>
      </c>
      <c r="D17" s="38"/>
    </row>
    <row r="18" spans="1:4" x14ac:dyDescent="0.25">
      <c r="A18" s="47">
        <v>3</v>
      </c>
      <c r="B18" s="37" t="s">
        <v>70</v>
      </c>
      <c r="C18" s="37">
        <v>372</v>
      </c>
      <c r="D18" s="44"/>
    </row>
    <row r="19" spans="1:4" x14ac:dyDescent="0.25">
      <c r="A19" s="43"/>
      <c r="B19" s="52" t="s">
        <v>78</v>
      </c>
      <c r="C19" s="40">
        <f>SUM(C16:C18)</f>
        <v>2530.92</v>
      </c>
      <c r="D19" s="40">
        <f>C19+D14</f>
        <v>8708.76</v>
      </c>
    </row>
    <row r="20" spans="1:4" x14ac:dyDescent="0.25">
      <c r="A20" s="43"/>
      <c r="B20" s="44" t="s">
        <v>10</v>
      </c>
      <c r="C20" s="37"/>
      <c r="D20" s="44"/>
    </row>
    <row r="21" spans="1:4" ht="60" x14ac:dyDescent="0.25">
      <c r="A21" s="39">
        <v>1</v>
      </c>
      <c r="B21" s="37" t="s">
        <v>61</v>
      </c>
      <c r="C21" s="38">
        <v>935</v>
      </c>
      <c r="D21" s="40"/>
    </row>
    <row r="22" spans="1:4" ht="30" x14ac:dyDescent="0.25">
      <c r="A22" s="41">
        <v>2</v>
      </c>
      <c r="B22" s="37" t="s">
        <v>62</v>
      </c>
      <c r="C22" s="38">
        <v>1223.92</v>
      </c>
      <c r="D22" s="38"/>
    </row>
    <row r="23" spans="1:4" x14ac:dyDescent="0.25">
      <c r="A23" s="47">
        <v>3</v>
      </c>
      <c r="B23" s="37" t="s">
        <v>82</v>
      </c>
      <c r="C23" s="47">
        <v>1116</v>
      </c>
      <c r="D23" s="46"/>
    </row>
    <row r="24" spans="1:4" x14ac:dyDescent="0.25">
      <c r="A24" s="43"/>
      <c r="B24" s="44" t="s">
        <v>83</v>
      </c>
      <c r="C24" s="40">
        <f>SUM(C21:C23)</f>
        <v>3274.92</v>
      </c>
      <c r="D24" s="51">
        <f>C24+D19</f>
        <v>11983.68</v>
      </c>
    </row>
    <row r="25" spans="1:4" x14ac:dyDescent="0.25">
      <c r="A25" s="47"/>
      <c r="B25" s="44" t="s">
        <v>11</v>
      </c>
      <c r="C25" s="37"/>
      <c r="D25" s="46"/>
    </row>
    <row r="26" spans="1:4" ht="60" x14ac:dyDescent="0.25">
      <c r="A26" s="39">
        <v>1</v>
      </c>
      <c r="B26" s="37" t="s">
        <v>61</v>
      </c>
      <c r="C26" s="38">
        <v>935</v>
      </c>
      <c r="D26" s="40"/>
    </row>
    <row r="27" spans="1:4" ht="30" x14ac:dyDescent="0.25">
      <c r="A27" s="41">
        <v>2</v>
      </c>
      <c r="B27" s="37" t="s">
        <v>62</v>
      </c>
      <c r="C27" s="38">
        <v>1223.92</v>
      </c>
      <c r="D27" s="38"/>
    </row>
    <row r="28" spans="1:4" x14ac:dyDescent="0.25">
      <c r="A28" s="45">
        <v>3</v>
      </c>
      <c r="B28" s="37" t="s">
        <v>84</v>
      </c>
      <c r="C28" s="47">
        <v>967.2</v>
      </c>
      <c r="D28" s="46"/>
    </row>
    <row r="29" spans="1:4" x14ac:dyDescent="0.25">
      <c r="A29" s="43"/>
      <c r="B29" s="44" t="s">
        <v>85</v>
      </c>
      <c r="C29" s="40">
        <f>SUM(C26:C28)</f>
        <v>3126.12</v>
      </c>
      <c r="D29" s="51">
        <f>C29+D24</f>
        <v>15109.8</v>
      </c>
    </row>
    <row r="30" spans="1:4" x14ac:dyDescent="0.25">
      <c r="A30" s="47"/>
      <c r="B30" s="44" t="s">
        <v>12</v>
      </c>
      <c r="C30" s="37"/>
      <c r="D30" s="46"/>
    </row>
    <row r="31" spans="1:4" ht="60" x14ac:dyDescent="0.25">
      <c r="A31" s="39">
        <v>1</v>
      </c>
      <c r="B31" s="37" t="s">
        <v>61</v>
      </c>
      <c r="C31" s="38">
        <v>935</v>
      </c>
      <c r="D31" s="40"/>
    </row>
    <row r="32" spans="1:4" ht="30" x14ac:dyDescent="0.25">
      <c r="A32" s="41">
        <v>2</v>
      </c>
      <c r="B32" s="37" t="s">
        <v>62</v>
      </c>
      <c r="C32" s="38">
        <v>1223.92</v>
      </c>
      <c r="D32" s="38"/>
    </row>
    <row r="33" spans="1:4" x14ac:dyDescent="0.25">
      <c r="A33" s="47">
        <v>3</v>
      </c>
      <c r="B33" s="37" t="s">
        <v>70</v>
      </c>
      <c r="C33" s="47">
        <v>372</v>
      </c>
      <c r="D33" s="46"/>
    </row>
    <row r="34" spans="1:4" x14ac:dyDescent="0.25">
      <c r="A34" s="45"/>
      <c r="B34" s="44" t="s">
        <v>92</v>
      </c>
      <c r="C34" s="51">
        <f>SUM(C31:C33)</f>
        <v>2530.92</v>
      </c>
      <c r="D34" s="51">
        <f>C34+D29</f>
        <v>17640.72</v>
      </c>
    </row>
    <row r="35" spans="1:4" x14ac:dyDescent="0.25">
      <c r="A35" s="47"/>
      <c r="B35" s="44" t="s">
        <v>13</v>
      </c>
      <c r="C35" s="37"/>
      <c r="D35" s="46"/>
    </row>
    <row r="36" spans="1:4" ht="60" x14ac:dyDescent="0.25">
      <c r="A36" s="39">
        <v>1</v>
      </c>
      <c r="B36" s="37" t="s">
        <v>61</v>
      </c>
      <c r="C36" s="38">
        <v>935</v>
      </c>
      <c r="D36" s="40"/>
    </row>
    <row r="37" spans="1:4" ht="30" x14ac:dyDescent="0.25">
      <c r="A37" s="41">
        <v>2</v>
      </c>
      <c r="B37" s="37" t="s">
        <v>62</v>
      </c>
      <c r="C37" s="38">
        <v>1223.92</v>
      </c>
      <c r="D37" s="38"/>
    </row>
    <row r="38" spans="1:4" x14ac:dyDescent="0.25">
      <c r="A38" s="18"/>
      <c r="B38" s="44" t="s">
        <v>95</v>
      </c>
      <c r="C38" s="51">
        <f>SUM(C36:C37)</f>
        <v>2158.92</v>
      </c>
      <c r="D38" s="74">
        <f>C38+D34</f>
        <v>19799.64</v>
      </c>
    </row>
    <row r="39" spans="1:4" x14ac:dyDescent="0.25">
      <c r="A39" s="47"/>
      <c r="B39" s="44" t="s">
        <v>14</v>
      </c>
      <c r="C39" s="37"/>
      <c r="D39" s="46"/>
    </row>
    <row r="40" spans="1:4" ht="60" x14ac:dyDescent="0.25">
      <c r="A40" s="39">
        <v>1</v>
      </c>
      <c r="B40" s="37" t="s">
        <v>61</v>
      </c>
      <c r="C40" s="38">
        <v>935</v>
      </c>
      <c r="D40" s="40"/>
    </row>
    <row r="41" spans="1:4" ht="30" x14ac:dyDescent="0.25">
      <c r="A41" s="41">
        <v>2</v>
      </c>
      <c r="B41" s="37" t="s">
        <v>62</v>
      </c>
      <c r="C41" s="38">
        <v>1223.92</v>
      </c>
      <c r="D41" s="38"/>
    </row>
    <row r="42" spans="1:4" x14ac:dyDescent="0.25">
      <c r="A42" s="45">
        <v>3</v>
      </c>
      <c r="B42" s="37" t="s">
        <v>70</v>
      </c>
      <c r="C42" s="47">
        <v>372</v>
      </c>
      <c r="D42" s="14"/>
    </row>
    <row r="43" spans="1:4" x14ac:dyDescent="0.25">
      <c r="A43" s="18">
        <v>4</v>
      </c>
      <c r="B43" s="37" t="s">
        <v>98</v>
      </c>
      <c r="C43" s="47">
        <v>1488</v>
      </c>
      <c r="D43" s="14"/>
    </row>
    <row r="44" spans="1:4" x14ac:dyDescent="0.25">
      <c r="A44" s="45"/>
      <c r="B44" s="44" t="s">
        <v>99</v>
      </c>
      <c r="C44" s="40">
        <f>SUM(C40:C43)</f>
        <v>4018.92</v>
      </c>
      <c r="D44" s="74">
        <f>C44+D38</f>
        <v>23818.559999999998</v>
      </c>
    </row>
    <row r="45" spans="1:4" x14ac:dyDescent="0.25">
      <c r="A45" s="47"/>
      <c r="B45" s="44" t="s">
        <v>15</v>
      </c>
      <c r="C45" s="37"/>
      <c r="D45" s="46"/>
    </row>
    <row r="46" spans="1:4" ht="60" x14ac:dyDescent="0.25">
      <c r="A46" s="39">
        <v>1</v>
      </c>
      <c r="B46" s="37" t="s">
        <v>61</v>
      </c>
      <c r="C46" s="38">
        <v>935</v>
      </c>
      <c r="D46" s="40"/>
    </row>
    <row r="47" spans="1:4" ht="30" x14ac:dyDescent="0.25">
      <c r="A47" s="41">
        <v>2</v>
      </c>
      <c r="B47" s="37" t="s">
        <v>62</v>
      </c>
      <c r="C47" s="38">
        <v>1223.92</v>
      </c>
      <c r="D47" s="38"/>
    </row>
    <row r="48" spans="1:4" x14ac:dyDescent="0.25">
      <c r="A48" s="45">
        <v>3</v>
      </c>
      <c r="B48" s="37" t="s">
        <v>103</v>
      </c>
      <c r="C48" s="37">
        <v>2232</v>
      </c>
      <c r="D48" s="14"/>
    </row>
    <row r="49" spans="1:4" x14ac:dyDescent="0.25">
      <c r="A49" s="45">
        <v>4</v>
      </c>
      <c r="B49" s="37" t="s">
        <v>104</v>
      </c>
      <c r="C49" s="37">
        <v>2614.4</v>
      </c>
      <c r="D49" s="14"/>
    </row>
    <row r="50" spans="1:4" x14ac:dyDescent="0.25">
      <c r="A50" s="45">
        <v>5</v>
      </c>
      <c r="B50" s="37" t="s">
        <v>105</v>
      </c>
      <c r="C50" s="37">
        <v>1674</v>
      </c>
      <c r="D50" s="14"/>
    </row>
    <row r="51" spans="1:4" x14ac:dyDescent="0.25">
      <c r="A51" s="45"/>
      <c r="B51" s="44" t="s">
        <v>106</v>
      </c>
      <c r="C51" s="40">
        <f>SUM(C46:C50)</f>
        <v>8679.32</v>
      </c>
      <c r="D51" s="74">
        <f>C51+D44</f>
        <v>32497.879999999997</v>
      </c>
    </row>
    <row r="52" spans="1:4" x14ac:dyDescent="0.25">
      <c r="A52" s="47"/>
      <c r="B52" s="44" t="s">
        <v>16</v>
      </c>
      <c r="C52" s="37"/>
      <c r="D52" s="46"/>
    </row>
    <row r="53" spans="1:4" ht="60" x14ac:dyDescent="0.25">
      <c r="A53" s="39">
        <v>1</v>
      </c>
      <c r="B53" s="37" t="s">
        <v>61</v>
      </c>
      <c r="C53" s="38">
        <v>935</v>
      </c>
      <c r="D53" s="40"/>
    </row>
    <row r="54" spans="1:4" ht="30" x14ac:dyDescent="0.25">
      <c r="A54" s="41">
        <v>2</v>
      </c>
      <c r="B54" s="37" t="s">
        <v>62</v>
      </c>
      <c r="C54" s="38">
        <v>1223.92</v>
      </c>
      <c r="D54" s="38"/>
    </row>
    <row r="55" spans="1:4" x14ac:dyDescent="0.25">
      <c r="A55" s="45">
        <v>3</v>
      </c>
      <c r="B55" s="37" t="s">
        <v>70</v>
      </c>
      <c r="C55" s="37">
        <v>744</v>
      </c>
      <c r="D55" s="14"/>
    </row>
    <row r="56" spans="1:4" ht="30" x14ac:dyDescent="0.25">
      <c r="A56" s="45">
        <v>4</v>
      </c>
      <c r="B56" s="37" t="s">
        <v>112</v>
      </c>
      <c r="C56" s="44">
        <v>372</v>
      </c>
      <c r="D56" s="74"/>
    </row>
    <row r="57" spans="1:4" x14ac:dyDescent="0.25">
      <c r="A57" s="45">
        <v>5</v>
      </c>
      <c r="B57" s="37" t="s">
        <v>113</v>
      </c>
      <c r="C57" s="37">
        <v>744</v>
      </c>
      <c r="D57" s="14"/>
    </row>
    <row r="58" spans="1:4" x14ac:dyDescent="0.25">
      <c r="A58" s="45"/>
      <c r="B58" s="44" t="s">
        <v>114</v>
      </c>
      <c r="C58" s="40">
        <f>SUM(C53:C57)</f>
        <v>4018.92</v>
      </c>
      <c r="D58" s="74">
        <f>C58+D51</f>
        <v>36516.799999999996</v>
      </c>
    </row>
    <row r="59" spans="1:4" x14ac:dyDescent="0.25">
      <c r="A59" s="47"/>
      <c r="B59" s="44" t="s">
        <v>17</v>
      </c>
      <c r="C59" s="37"/>
      <c r="D59" s="46"/>
    </row>
    <row r="60" spans="1:4" ht="60" x14ac:dyDescent="0.25">
      <c r="A60" s="39">
        <v>1</v>
      </c>
      <c r="B60" s="37" t="s">
        <v>61</v>
      </c>
      <c r="C60" s="38">
        <v>935</v>
      </c>
      <c r="D60" s="40"/>
    </row>
    <row r="61" spans="1:4" ht="30" x14ac:dyDescent="0.25">
      <c r="A61" s="41">
        <v>2</v>
      </c>
      <c r="B61" s="37" t="s">
        <v>62</v>
      </c>
      <c r="C61" s="38">
        <v>1223.92</v>
      </c>
      <c r="D61" s="38"/>
    </row>
    <row r="62" spans="1:4" ht="30" x14ac:dyDescent="0.25">
      <c r="A62" s="28">
        <v>3</v>
      </c>
      <c r="B62" s="37" t="s">
        <v>119</v>
      </c>
      <c r="C62" s="47">
        <v>864</v>
      </c>
      <c r="D62" s="75"/>
    </row>
    <row r="63" spans="1:4" x14ac:dyDescent="0.25">
      <c r="A63" s="18"/>
      <c r="B63" s="44" t="s">
        <v>120</v>
      </c>
      <c r="C63" s="51">
        <f>SUM(C60:C62)</f>
        <v>3022.92</v>
      </c>
      <c r="D63" s="76">
        <f>C63+D58</f>
        <v>39539.719999999994</v>
      </c>
    </row>
    <row r="64" spans="1:4" x14ac:dyDescent="0.25">
      <c r="A64" s="47"/>
      <c r="B64" s="44" t="s">
        <v>18</v>
      </c>
      <c r="C64" s="37"/>
      <c r="D64" s="46"/>
    </row>
    <row r="65" spans="1:4" ht="60" x14ac:dyDescent="0.25">
      <c r="A65" s="39">
        <v>1</v>
      </c>
      <c r="B65" s="37" t="s">
        <v>61</v>
      </c>
      <c r="C65" s="38">
        <v>935</v>
      </c>
      <c r="D65" s="40"/>
    </row>
    <row r="66" spans="1:4" ht="30" x14ac:dyDescent="0.25">
      <c r="A66" s="41">
        <v>2</v>
      </c>
      <c r="B66" s="37" t="s">
        <v>62</v>
      </c>
      <c r="C66" s="38">
        <v>1223.92</v>
      </c>
      <c r="D66" s="38"/>
    </row>
    <row r="67" spans="1:4" ht="30" x14ac:dyDescent="0.25">
      <c r="A67" s="18">
        <v>3</v>
      </c>
      <c r="B67" s="37" t="s">
        <v>124</v>
      </c>
      <c r="C67" s="47">
        <f>1488+1116</f>
        <v>2604</v>
      </c>
      <c r="D67" s="76"/>
    </row>
    <row r="68" spans="1:4" x14ac:dyDescent="0.25">
      <c r="A68" s="18">
        <v>4</v>
      </c>
      <c r="B68" s="37" t="s">
        <v>125</v>
      </c>
      <c r="C68" s="47">
        <v>1858</v>
      </c>
      <c r="D68" s="76"/>
    </row>
    <row r="69" spans="1:4" ht="30" x14ac:dyDescent="0.25">
      <c r="A69" s="18">
        <v>5</v>
      </c>
      <c r="B69" s="37" t="s">
        <v>126</v>
      </c>
      <c r="C69" s="47">
        <v>1971</v>
      </c>
      <c r="D69" s="76"/>
    </row>
    <row r="70" spans="1:4" ht="30" x14ac:dyDescent="0.25">
      <c r="A70" s="18">
        <v>6</v>
      </c>
      <c r="B70" s="37" t="s">
        <v>127</v>
      </c>
      <c r="C70" s="47">
        <v>1858</v>
      </c>
      <c r="D70" s="76"/>
    </row>
    <row r="71" spans="1:4" ht="30" x14ac:dyDescent="0.25">
      <c r="A71" s="18">
        <v>7</v>
      </c>
      <c r="B71" s="37" t="s">
        <v>128</v>
      </c>
      <c r="C71" s="47">
        <v>742</v>
      </c>
      <c r="D71" s="76"/>
    </row>
    <row r="72" spans="1:4" x14ac:dyDescent="0.25">
      <c r="A72" s="18"/>
      <c r="B72" s="44" t="s">
        <v>129</v>
      </c>
      <c r="C72" s="51">
        <f>SUM(C65:C71)</f>
        <v>11191.92</v>
      </c>
      <c r="D72" s="76">
        <f>C72+D63</f>
        <v>50731.639999999992</v>
      </c>
    </row>
    <row r="73" spans="1:4" x14ac:dyDescent="0.25">
      <c r="A73" s="18"/>
      <c r="B73" s="44"/>
      <c r="C73" s="46"/>
      <c r="D73" s="76"/>
    </row>
    <row r="74" spans="1:4" x14ac:dyDescent="0.25">
      <c r="A74" s="18"/>
      <c r="B74" s="44"/>
      <c r="C74" s="46"/>
      <c r="D74" s="76"/>
    </row>
    <row r="75" spans="1:4" x14ac:dyDescent="0.25">
      <c r="A75" s="18"/>
      <c r="B75" s="44"/>
      <c r="C75" s="46"/>
      <c r="D75" s="76"/>
    </row>
    <row r="76" spans="1:4" x14ac:dyDescent="0.25">
      <c r="A76" s="18"/>
      <c r="B76" s="37"/>
      <c r="C76" s="47"/>
      <c r="D76" s="75"/>
    </row>
    <row r="77" spans="1:4" x14ac:dyDescent="0.25">
      <c r="A77" s="18"/>
      <c r="B77" s="37"/>
      <c r="C77" s="47"/>
      <c r="D77" s="75"/>
    </row>
    <row r="78" spans="1:4" x14ac:dyDescent="0.25">
      <c r="A78" s="18"/>
      <c r="B78" s="37"/>
      <c r="C78" s="47"/>
      <c r="D78" s="33"/>
    </row>
    <row r="79" spans="1:4" x14ac:dyDescent="0.25">
      <c r="A79" s="18"/>
      <c r="B79" s="42"/>
      <c r="C79" s="47"/>
      <c r="D79" s="14"/>
    </row>
    <row r="80" spans="1:4" x14ac:dyDescent="0.25">
      <c r="A80" s="23"/>
      <c r="B80" s="25"/>
      <c r="C80" s="23"/>
      <c r="D80" s="24"/>
    </row>
    <row r="81" spans="1:4" x14ac:dyDescent="0.25">
      <c r="A81" s="18"/>
      <c r="B81" s="6"/>
      <c r="C81" s="18"/>
      <c r="D81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"/>
  <sheetViews>
    <sheetView workbookViewId="0">
      <selection activeCell="D11" sqref="D11"/>
    </sheetView>
  </sheetViews>
  <sheetFormatPr defaultRowHeight="15" x14ac:dyDescent="0.25"/>
  <cols>
    <col min="1" max="1" width="3.7109375" style="13" customWidth="1"/>
    <col min="2" max="2" width="47.140625" customWidth="1"/>
    <col min="4" max="4" width="13.5703125" customWidth="1"/>
  </cols>
  <sheetData>
    <row r="1" spans="1:8" ht="21" x14ac:dyDescent="0.35">
      <c r="A1" s="12"/>
      <c r="B1" s="78" t="s">
        <v>71</v>
      </c>
      <c r="C1" s="78"/>
      <c r="D1" s="78"/>
      <c r="E1" s="5"/>
      <c r="F1" s="5"/>
      <c r="G1" s="5"/>
      <c r="H1" s="5"/>
    </row>
    <row r="2" spans="1:8" ht="15.75" x14ac:dyDescent="0.25">
      <c r="A2" s="12"/>
      <c r="B2" s="3" t="s">
        <v>6</v>
      </c>
      <c r="C2" s="1"/>
      <c r="D2" s="1"/>
      <c r="E2" s="1"/>
      <c r="F2" s="1"/>
      <c r="G2" s="1"/>
      <c r="H2" s="1"/>
    </row>
    <row r="3" spans="1:8" ht="15.75" x14ac:dyDescent="0.25">
      <c r="A3" s="12"/>
      <c r="B3" s="78" t="s">
        <v>25</v>
      </c>
      <c r="C3" s="78"/>
      <c r="D3" s="78"/>
      <c r="E3" s="1"/>
      <c r="F3" s="1"/>
      <c r="G3" s="1"/>
      <c r="H3" s="1"/>
    </row>
    <row r="4" spans="1:8" x14ac:dyDescent="0.25">
      <c r="A4" s="8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s="16" customFormat="1" x14ac:dyDescent="0.25">
      <c r="A5" s="8"/>
      <c r="B5" s="44" t="s">
        <v>9</v>
      </c>
      <c r="C5" s="37"/>
      <c r="D5" s="7"/>
    </row>
    <row r="6" spans="1:8" s="2" customFormat="1" x14ac:dyDescent="0.25">
      <c r="A6" s="19">
        <v>1</v>
      </c>
      <c r="B6" s="37" t="s">
        <v>74</v>
      </c>
      <c r="C6" s="37">
        <v>62347.08</v>
      </c>
      <c r="D6" s="35">
        <f>C6</f>
        <v>62347.08</v>
      </c>
    </row>
    <row r="7" spans="1:8" s="2" customFormat="1" x14ac:dyDescent="0.25">
      <c r="A7" s="19"/>
      <c r="B7" s="44" t="s">
        <v>3</v>
      </c>
      <c r="C7" s="37"/>
      <c r="D7" s="35"/>
    </row>
    <row r="8" spans="1:8" s="2" customFormat="1" x14ac:dyDescent="0.25">
      <c r="A8" s="19">
        <v>1</v>
      </c>
      <c r="B8" s="37" t="s">
        <v>79</v>
      </c>
      <c r="C8" s="37">
        <v>61856</v>
      </c>
      <c r="D8" s="35"/>
    </row>
    <row r="9" spans="1:8" s="2" customFormat="1" ht="30" x14ac:dyDescent="0.25">
      <c r="A9" s="19">
        <v>2</v>
      </c>
      <c r="B9" s="37" t="s">
        <v>80</v>
      </c>
      <c r="C9" s="37">
        <v>7300</v>
      </c>
      <c r="D9" s="35"/>
    </row>
    <row r="10" spans="1:8" s="2" customFormat="1" x14ac:dyDescent="0.25">
      <c r="A10" s="19"/>
      <c r="B10" s="44" t="s">
        <v>78</v>
      </c>
      <c r="C10" s="44">
        <f>SUM(C8:C9)</f>
        <v>69156</v>
      </c>
      <c r="D10" s="35">
        <f>C10+D6</f>
        <v>131503.08000000002</v>
      </c>
    </row>
    <row r="11" spans="1:8" s="1" customFormat="1" x14ac:dyDescent="0.25">
      <c r="A11" s="8"/>
      <c r="B11" s="44"/>
      <c r="C11" s="44"/>
      <c r="D11" s="35"/>
    </row>
    <row r="12" spans="1:8" s="1" customFormat="1" x14ac:dyDescent="0.25">
      <c r="A12" s="22"/>
      <c r="B12" s="44"/>
      <c r="C12" s="44"/>
      <c r="D12" s="15"/>
    </row>
    <row r="13" spans="1:8" s="1" customFormat="1" x14ac:dyDescent="0.25">
      <c r="A13" s="22"/>
      <c r="B13" s="37"/>
      <c r="C13" s="37"/>
      <c r="D13" s="26"/>
    </row>
    <row r="14" spans="1:8" s="1" customFormat="1" x14ac:dyDescent="0.25">
      <c r="A14" s="22"/>
      <c r="B14" s="37"/>
      <c r="C14" s="37"/>
      <c r="D14" s="21"/>
    </row>
    <row r="15" spans="1:8" s="1" customFormat="1" x14ac:dyDescent="0.25">
      <c r="A15" s="22"/>
      <c r="B15" s="46"/>
      <c r="C15" s="44"/>
      <c r="D15" s="26"/>
    </row>
    <row r="16" spans="1:8" s="1" customFormat="1" x14ac:dyDescent="0.25">
      <c r="A16" s="22"/>
      <c r="B16" s="44"/>
      <c r="C16" s="44"/>
      <c r="D16" s="15"/>
    </row>
    <row r="17" spans="1:4" s="1" customFormat="1" x14ac:dyDescent="0.25">
      <c r="A17" s="22"/>
      <c r="B17" s="44"/>
      <c r="C17" s="37"/>
      <c r="D17" s="21"/>
    </row>
    <row r="18" spans="1:4" s="1" customFormat="1" x14ac:dyDescent="0.25">
      <c r="A18" s="22"/>
      <c r="B18" s="37"/>
      <c r="C18" s="37"/>
      <c r="D18" s="21"/>
    </row>
    <row r="19" spans="1:4" s="1" customFormat="1" x14ac:dyDescent="0.25">
      <c r="A19" s="22"/>
      <c r="B19" s="37"/>
      <c r="C19" s="37"/>
      <c r="D19" s="21"/>
    </row>
    <row r="20" spans="1:4" s="1" customFormat="1" x14ac:dyDescent="0.25">
      <c r="A20" s="22"/>
      <c r="B20" s="37"/>
      <c r="C20" s="37"/>
      <c r="D20" s="21"/>
    </row>
    <row r="21" spans="1:4" s="1" customFormat="1" x14ac:dyDescent="0.25">
      <c r="A21" s="22"/>
      <c r="B21" s="37"/>
      <c r="C21" s="37"/>
      <c r="D21" s="21"/>
    </row>
    <row r="22" spans="1:4" s="1" customFormat="1" x14ac:dyDescent="0.25">
      <c r="A22" s="22"/>
      <c r="B22" s="44"/>
      <c r="C22" s="44"/>
      <c r="D22" s="15"/>
    </row>
    <row r="23" spans="1:4" s="1" customFormat="1" x14ac:dyDescent="0.25">
      <c r="A23" s="22"/>
      <c r="B23" s="44"/>
      <c r="C23" s="37"/>
      <c r="D23" s="21"/>
    </row>
    <row r="24" spans="1:4" s="1" customFormat="1" x14ac:dyDescent="0.25">
      <c r="A24" s="22"/>
      <c r="B24" s="37"/>
      <c r="C24" s="37"/>
      <c r="D24" s="21"/>
    </row>
    <row r="25" spans="1:4" s="1" customFormat="1" x14ac:dyDescent="0.25">
      <c r="A25" s="22"/>
      <c r="B25" s="37"/>
      <c r="C25" s="37"/>
      <c r="D25" s="21"/>
    </row>
    <row r="26" spans="1:4" s="1" customFormat="1" x14ac:dyDescent="0.25">
      <c r="A26" s="22"/>
      <c r="B26" s="37"/>
      <c r="C26" s="37"/>
      <c r="D26" s="21"/>
    </row>
    <row r="27" spans="1:4" s="1" customFormat="1" x14ac:dyDescent="0.25">
      <c r="A27" s="22"/>
      <c r="B27" s="37"/>
      <c r="C27" s="37"/>
      <c r="D27" s="21"/>
    </row>
    <row r="28" spans="1:4" s="1" customFormat="1" x14ac:dyDescent="0.25">
      <c r="A28" s="22"/>
      <c r="B28" s="44"/>
      <c r="C28" s="44"/>
      <c r="D28" s="15"/>
    </row>
    <row r="29" spans="1:4" s="1" customFormat="1" x14ac:dyDescent="0.25">
      <c r="A29" s="12"/>
      <c r="B29" s="59"/>
      <c r="C29" s="59"/>
    </row>
    <row r="30" spans="1:4" s="1" customFormat="1" x14ac:dyDescent="0.25">
      <c r="A30" s="12"/>
      <c r="B30" s="59"/>
      <c r="C30" s="59"/>
    </row>
    <row r="31" spans="1:4" s="1" customFormat="1" x14ac:dyDescent="0.25">
      <c r="A31" s="12"/>
      <c r="B31" s="59"/>
      <c r="C31" s="59"/>
    </row>
    <row r="32" spans="1:4" s="1" customFormat="1" x14ac:dyDescent="0.25">
      <c r="A32" s="12"/>
    </row>
    <row r="33" spans="1:1" s="1" customFormat="1" x14ac:dyDescent="0.25">
      <c r="A33" s="12"/>
    </row>
    <row r="34" spans="1:1" s="1" customFormat="1" x14ac:dyDescent="0.25">
      <c r="A34" s="12"/>
    </row>
    <row r="35" spans="1:1" s="1" customFormat="1" x14ac:dyDescent="0.25">
      <c r="A35" s="12"/>
    </row>
    <row r="36" spans="1:1" s="1" customFormat="1" x14ac:dyDescent="0.25">
      <c r="A36" s="12"/>
    </row>
    <row r="37" spans="1:1" s="1" customFormat="1" x14ac:dyDescent="0.25">
      <c r="A37" s="12"/>
    </row>
    <row r="38" spans="1:1" s="1" customFormat="1" x14ac:dyDescent="0.25">
      <c r="A38" s="12"/>
    </row>
    <row r="39" spans="1:1" s="1" customFormat="1" x14ac:dyDescent="0.25">
      <c r="A39" s="12"/>
    </row>
    <row r="40" spans="1:1" s="1" customFormat="1" x14ac:dyDescent="0.25">
      <c r="A40" s="12"/>
    </row>
    <row r="41" spans="1:1" s="1" customFormat="1" x14ac:dyDescent="0.25">
      <c r="A41" s="12"/>
    </row>
    <row r="42" spans="1:1" s="1" customFormat="1" x14ac:dyDescent="0.25">
      <c r="A42" s="12"/>
    </row>
    <row r="43" spans="1:1" s="1" customFormat="1" x14ac:dyDescent="0.25">
      <c r="A43" s="12"/>
    </row>
    <row r="44" spans="1:1" s="1" customFormat="1" x14ac:dyDescent="0.25">
      <c r="A44" s="12"/>
    </row>
    <row r="45" spans="1:1" s="1" customFormat="1" x14ac:dyDescent="0.25">
      <c r="A45" s="12"/>
    </row>
    <row r="46" spans="1:1" s="1" customFormat="1" x14ac:dyDescent="0.25">
      <c r="A46" s="12"/>
    </row>
    <row r="47" spans="1:1" s="1" customFormat="1" x14ac:dyDescent="0.25">
      <c r="A47" s="12"/>
    </row>
    <row r="48" spans="1:1" s="1" customFormat="1" x14ac:dyDescent="0.25">
      <c r="A48" s="12"/>
    </row>
    <row r="49" spans="1:1" s="1" customFormat="1" x14ac:dyDescent="0.25">
      <c r="A49" s="12"/>
    </row>
    <row r="50" spans="1:1" s="1" customFormat="1" x14ac:dyDescent="0.25">
      <c r="A50" s="12"/>
    </row>
    <row r="51" spans="1:1" s="1" customFormat="1" x14ac:dyDescent="0.25">
      <c r="A51" s="12"/>
    </row>
    <row r="52" spans="1:1" s="1" customFormat="1" x14ac:dyDescent="0.25">
      <c r="A52" s="12"/>
    </row>
    <row r="53" spans="1:1" s="1" customFormat="1" x14ac:dyDescent="0.25">
      <c r="A53" s="12"/>
    </row>
    <row r="54" spans="1:1" s="1" customFormat="1" x14ac:dyDescent="0.25">
      <c r="A54" s="12"/>
    </row>
    <row r="55" spans="1:1" s="1" customFormat="1" x14ac:dyDescent="0.25">
      <c r="A55" s="12"/>
    </row>
    <row r="56" spans="1:1" s="1" customFormat="1" x14ac:dyDescent="0.25">
      <c r="A56" s="12"/>
    </row>
    <row r="57" spans="1:1" s="1" customFormat="1" x14ac:dyDescent="0.25">
      <c r="A57" s="12"/>
    </row>
    <row r="58" spans="1:1" s="1" customFormat="1" x14ac:dyDescent="0.25">
      <c r="A58" s="12"/>
    </row>
    <row r="59" spans="1:1" s="1" customFormat="1" x14ac:dyDescent="0.25">
      <c r="A59" s="12"/>
    </row>
    <row r="60" spans="1:1" s="1" customFormat="1" x14ac:dyDescent="0.25">
      <c r="A60" s="12"/>
    </row>
    <row r="61" spans="1:1" s="1" customFormat="1" x14ac:dyDescent="0.25">
      <c r="A61" s="12"/>
    </row>
    <row r="62" spans="1:1" s="1" customFormat="1" x14ac:dyDescent="0.25">
      <c r="A62" s="12"/>
    </row>
    <row r="63" spans="1:1" s="1" customFormat="1" x14ac:dyDescent="0.25">
      <c r="A63" s="12"/>
    </row>
    <row r="64" spans="1:1" s="1" customFormat="1" x14ac:dyDescent="0.25">
      <c r="A64" s="12"/>
    </row>
    <row r="65" spans="1:1" s="1" customFormat="1" x14ac:dyDescent="0.25">
      <c r="A65" s="12"/>
    </row>
    <row r="66" spans="1:1" s="1" customFormat="1" x14ac:dyDescent="0.25">
      <c r="A66" s="12"/>
    </row>
    <row r="67" spans="1:1" s="1" customFormat="1" x14ac:dyDescent="0.25">
      <c r="A67" s="12"/>
    </row>
    <row r="68" spans="1:1" s="1" customFormat="1" x14ac:dyDescent="0.25">
      <c r="A68" s="12"/>
    </row>
    <row r="69" spans="1:1" s="1" customFormat="1" x14ac:dyDescent="0.25">
      <c r="A69" s="12"/>
    </row>
    <row r="70" spans="1:1" s="1" customFormat="1" x14ac:dyDescent="0.25">
      <c r="A70" s="12"/>
    </row>
    <row r="71" spans="1:1" s="1" customFormat="1" x14ac:dyDescent="0.25">
      <c r="A71" s="12"/>
    </row>
    <row r="72" spans="1:1" s="1" customFormat="1" x14ac:dyDescent="0.25">
      <c r="A72" s="12"/>
    </row>
    <row r="73" spans="1:1" s="1" customFormat="1" x14ac:dyDescent="0.25">
      <c r="A73" s="12"/>
    </row>
    <row r="74" spans="1:1" s="1" customFormat="1" x14ac:dyDescent="0.25">
      <c r="A74" s="12"/>
    </row>
    <row r="75" spans="1:1" s="1" customFormat="1" x14ac:dyDescent="0.25">
      <c r="A75" s="12"/>
    </row>
    <row r="76" spans="1:1" s="1" customFormat="1" x14ac:dyDescent="0.25">
      <c r="A76" s="12"/>
    </row>
    <row r="77" spans="1:1" s="1" customFormat="1" x14ac:dyDescent="0.25">
      <c r="A77" s="12"/>
    </row>
    <row r="78" spans="1:1" s="1" customFormat="1" x14ac:dyDescent="0.25">
      <c r="A78" s="12"/>
    </row>
    <row r="79" spans="1:1" s="1" customFormat="1" x14ac:dyDescent="0.25">
      <c r="A79" s="12"/>
    </row>
    <row r="80" spans="1:1" s="1" customFormat="1" x14ac:dyDescent="0.25">
      <c r="A80" s="12"/>
    </row>
    <row r="81" spans="1:1" s="1" customFormat="1" x14ac:dyDescent="0.25">
      <c r="A81" s="12"/>
    </row>
    <row r="82" spans="1:1" s="1" customFormat="1" x14ac:dyDescent="0.25">
      <c r="A82" s="12"/>
    </row>
    <row r="83" spans="1:1" s="1" customFormat="1" x14ac:dyDescent="0.25">
      <c r="A83" s="12"/>
    </row>
    <row r="84" spans="1:1" s="1" customFormat="1" x14ac:dyDescent="0.25">
      <c r="A84" s="12"/>
    </row>
    <row r="85" spans="1:1" s="1" customFormat="1" x14ac:dyDescent="0.25">
      <c r="A85" s="12"/>
    </row>
    <row r="86" spans="1:1" s="1" customFormat="1" x14ac:dyDescent="0.25">
      <c r="A86" s="12"/>
    </row>
    <row r="87" spans="1:1" s="1" customFormat="1" x14ac:dyDescent="0.25">
      <c r="A87" s="12"/>
    </row>
    <row r="88" spans="1:1" s="1" customFormat="1" x14ac:dyDescent="0.25">
      <c r="A88" s="12"/>
    </row>
    <row r="89" spans="1:1" s="1" customFormat="1" x14ac:dyDescent="0.25">
      <c r="A89" s="12"/>
    </row>
    <row r="90" spans="1:1" s="1" customFormat="1" x14ac:dyDescent="0.25">
      <c r="A90" s="12"/>
    </row>
    <row r="91" spans="1:1" s="1" customFormat="1" x14ac:dyDescent="0.25">
      <c r="A91" s="12"/>
    </row>
    <row r="92" spans="1:1" s="1" customFormat="1" x14ac:dyDescent="0.25">
      <c r="A92" s="12"/>
    </row>
    <row r="93" spans="1:1" s="1" customFormat="1" x14ac:dyDescent="0.25">
      <c r="A93" s="12"/>
    </row>
    <row r="94" spans="1:1" s="1" customFormat="1" x14ac:dyDescent="0.25">
      <c r="A94" s="12"/>
    </row>
    <row r="95" spans="1:1" s="1" customFormat="1" x14ac:dyDescent="0.25">
      <c r="A95" s="12"/>
    </row>
    <row r="96" spans="1:1" s="1" customFormat="1" x14ac:dyDescent="0.25">
      <c r="A96" s="12"/>
    </row>
    <row r="97" spans="1:1" s="1" customFormat="1" x14ac:dyDescent="0.25">
      <c r="A97" s="12"/>
    </row>
    <row r="98" spans="1:1" s="1" customFormat="1" x14ac:dyDescent="0.25">
      <c r="A98" s="12"/>
    </row>
    <row r="99" spans="1:1" s="1" customFormat="1" x14ac:dyDescent="0.25">
      <c r="A99" s="12"/>
    </row>
    <row r="100" spans="1:1" s="1" customFormat="1" x14ac:dyDescent="0.25">
      <c r="A100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workbookViewId="0">
      <selection activeCell="D7" sqref="D7"/>
    </sheetView>
  </sheetViews>
  <sheetFormatPr defaultRowHeight="15" x14ac:dyDescent="0.25"/>
  <cols>
    <col min="1" max="1" width="3.85546875" customWidth="1"/>
    <col min="2" max="2" width="50.28515625" customWidth="1"/>
    <col min="3" max="3" width="9.5703125" bestFit="1" customWidth="1"/>
    <col min="4" max="4" width="13.28515625" customWidth="1"/>
  </cols>
  <sheetData>
    <row r="1" spans="1:8" ht="21" x14ac:dyDescent="0.35">
      <c r="A1" s="1"/>
      <c r="B1" s="78" t="s">
        <v>71</v>
      </c>
      <c r="C1" s="78"/>
      <c r="D1" s="78"/>
      <c r="E1" s="5"/>
      <c r="F1" s="5"/>
      <c r="G1" s="5"/>
      <c r="H1" s="5"/>
    </row>
    <row r="2" spans="1:8" ht="15.75" x14ac:dyDescent="0.25">
      <c r="A2" s="1"/>
      <c r="B2" s="3" t="s">
        <v>6</v>
      </c>
      <c r="C2" s="1"/>
      <c r="D2" s="1"/>
      <c r="E2" s="1"/>
      <c r="F2" s="1"/>
      <c r="G2" s="1"/>
      <c r="H2" s="1"/>
    </row>
    <row r="3" spans="1:8" x14ac:dyDescent="0.25">
      <c r="A3" s="1"/>
      <c r="B3" s="80" t="s">
        <v>8</v>
      </c>
      <c r="C3" s="80"/>
      <c r="D3" s="80"/>
      <c r="E3" s="1"/>
      <c r="F3" s="1"/>
      <c r="G3" s="1"/>
      <c r="H3" s="1"/>
    </row>
    <row r="4" spans="1:8" x14ac:dyDescent="0.25">
      <c r="A4" s="6"/>
      <c r="B4" s="32" t="s">
        <v>0</v>
      </c>
      <c r="C4" s="6" t="s">
        <v>1</v>
      </c>
      <c r="D4" s="8" t="s">
        <v>26</v>
      </c>
      <c r="E4" s="1"/>
      <c r="F4" s="1"/>
      <c r="G4" s="1"/>
      <c r="H4" s="1"/>
    </row>
    <row r="5" spans="1:8" x14ac:dyDescent="0.25">
      <c r="A5" s="45"/>
      <c r="B5" s="48" t="s">
        <v>14</v>
      </c>
      <c r="C5" s="45"/>
      <c r="D5" s="45"/>
      <c r="E5" s="1"/>
      <c r="F5" s="1"/>
      <c r="G5" s="1"/>
      <c r="H5" s="1"/>
    </row>
    <row r="6" spans="1:8" s="17" customFormat="1" x14ac:dyDescent="0.25">
      <c r="A6" s="49">
        <v>1</v>
      </c>
      <c r="B6" s="47" t="s">
        <v>102</v>
      </c>
      <c r="C6" s="46">
        <v>5988.1</v>
      </c>
      <c r="D6" s="50">
        <f>C6</f>
        <v>5988.1</v>
      </c>
    </row>
    <row r="7" spans="1:8" s="4" customFormat="1" x14ac:dyDescent="0.25">
      <c r="A7" s="47"/>
      <c r="B7" s="44"/>
      <c r="C7" s="47"/>
      <c r="D7" s="46"/>
    </row>
    <row r="8" spans="1:8" x14ac:dyDescent="0.25">
      <c r="A8" s="47"/>
      <c r="B8" s="37"/>
      <c r="C8" s="46"/>
      <c r="D8" s="46"/>
    </row>
    <row r="9" spans="1:8" x14ac:dyDescent="0.25">
      <c r="A9" s="47"/>
      <c r="B9" s="46"/>
      <c r="C9" s="47"/>
      <c r="D9" s="47"/>
    </row>
    <row r="10" spans="1:8" x14ac:dyDescent="0.25">
      <c r="A10" s="47"/>
      <c r="B10" s="47"/>
      <c r="C10" s="51"/>
      <c r="D10" s="51"/>
    </row>
    <row r="11" spans="1:8" x14ac:dyDescent="0.25">
      <c r="A11" s="47"/>
      <c r="B11" s="37"/>
      <c r="C11" s="47"/>
      <c r="D11" s="47"/>
    </row>
    <row r="12" spans="1:8" x14ac:dyDescent="0.25">
      <c r="A12" s="47"/>
      <c r="B12" s="37"/>
      <c r="C12" s="47"/>
      <c r="D12" s="47"/>
    </row>
    <row r="13" spans="1:8" x14ac:dyDescent="0.25">
      <c r="A13" s="47"/>
      <c r="B13" s="46"/>
      <c r="C13" s="46"/>
      <c r="D13" s="46"/>
    </row>
    <row r="14" spans="1:8" x14ac:dyDescent="0.25">
      <c r="A14" s="47"/>
      <c r="B14" s="46"/>
      <c r="C14" s="47"/>
      <c r="D14" s="47"/>
    </row>
    <row r="15" spans="1:8" x14ac:dyDescent="0.25">
      <c r="A15" s="47"/>
      <c r="B15" s="47"/>
      <c r="C15" s="47"/>
      <c r="D15" s="46"/>
    </row>
    <row r="16" spans="1:8" x14ac:dyDescent="0.25">
      <c r="A16" s="47"/>
      <c r="B16" s="46"/>
      <c r="C16" s="46"/>
      <c r="D16" s="46"/>
    </row>
    <row r="17" spans="1:4" x14ac:dyDescent="0.25">
      <c r="A17" s="47"/>
      <c r="B17" s="46"/>
      <c r="C17" s="47"/>
      <c r="D17" s="47"/>
    </row>
    <row r="18" spans="1:4" x14ac:dyDescent="0.25">
      <c r="A18" s="47"/>
      <c r="B18" s="47"/>
      <c r="C18" s="47"/>
      <c r="D18" s="47"/>
    </row>
    <row r="19" spans="1:4" x14ac:dyDescent="0.25">
      <c r="A19" s="47"/>
      <c r="B19" s="46"/>
      <c r="C19" s="46"/>
      <c r="D19" s="46"/>
    </row>
    <row r="20" spans="1:4" x14ac:dyDescent="0.25">
      <c r="A20" s="47"/>
      <c r="B20" s="46"/>
      <c r="C20" s="47"/>
      <c r="D20" s="47"/>
    </row>
    <row r="21" spans="1:4" x14ac:dyDescent="0.25">
      <c r="A21" s="47"/>
      <c r="B21" s="37"/>
      <c r="C21" s="47"/>
      <c r="D21" s="47"/>
    </row>
    <row r="22" spans="1:4" x14ac:dyDescent="0.25">
      <c r="A22" s="47"/>
      <c r="B22" s="46"/>
      <c r="C22" s="46"/>
      <c r="D22" s="46"/>
    </row>
    <row r="23" spans="1:4" x14ac:dyDescent="0.25">
      <c r="A23" s="47"/>
      <c r="B23" s="46"/>
      <c r="C23" s="46"/>
      <c r="D23" s="46"/>
    </row>
    <row r="24" spans="1:4" x14ac:dyDescent="0.25">
      <c r="A24" s="47"/>
      <c r="B24" s="47"/>
      <c r="C24" s="47"/>
      <c r="D24" s="47"/>
    </row>
    <row r="25" spans="1:4" x14ac:dyDescent="0.25">
      <c r="A25" s="47"/>
      <c r="B25" s="52"/>
      <c r="C25" s="46"/>
      <c r="D25" s="46"/>
    </row>
    <row r="26" spans="1:4" x14ac:dyDescent="0.25">
      <c r="A26" s="47"/>
      <c r="B26" s="46"/>
      <c r="C26" s="46"/>
      <c r="D26" s="46"/>
    </row>
    <row r="27" spans="1:4" x14ac:dyDescent="0.25">
      <c r="A27" s="47"/>
      <c r="B27" s="47"/>
      <c r="C27" s="47"/>
      <c r="D27" s="47"/>
    </row>
    <row r="28" spans="1:4" x14ac:dyDescent="0.25">
      <c r="A28" s="47"/>
      <c r="B28" s="46"/>
      <c r="C28" s="46"/>
      <c r="D28" s="46"/>
    </row>
    <row r="29" spans="1:4" x14ac:dyDescent="0.25">
      <c r="A29" s="47"/>
      <c r="B29" s="47"/>
      <c r="C29" s="47"/>
      <c r="D29" s="47"/>
    </row>
    <row r="30" spans="1:4" x14ac:dyDescent="0.25">
      <c r="A30" s="53"/>
      <c r="B30" s="53"/>
      <c r="C30" s="53"/>
      <c r="D30" s="53"/>
    </row>
    <row r="31" spans="1:4" x14ac:dyDescent="0.25">
      <c r="A31" s="53"/>
      <c r="B31" s="53"/>
      <c r="C31" s="53"/>
      <c r="D31" s="5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6"/>
  <sheetViews>
    <sheetView workbookViewId="0">
      <selection activeCell="B8" sqref="B8"/>
    </sheetView>
  </sheetViews>
  <sheetFormatPr defaultRowHeight="15" x14ac:dyDescent="0.25"/>
  <cols>
    <col min="1" max="1" width="6.5703125" customWidth="1"/>
    <col min="2" max="2" width="45.7109375" customWidth="1"/>
  </cols>
  <sheetData>
    <row r="1" spans="1:5" ht="21" x14ac:dyDescent="0.35">
      <c r="A1" s="9"/>
      <c r="B1" s="78" t="s">
        <v>65</v>
      </c>
      <c r="C1" s="78"/>
      <c r="D1" s="78"/>
      <c r="E1" s="5"/>
    </row>
    <row r="2" spans="1:5" ht="15.75" x14ac:dyDescent="0.25">
      <c r="A2" s="9"/>
      <c r="B2" s="3" t="s">
        <v>6</v>
      </c>
      <c r="C2" s="1"/>
      <c r="D2" s="1"/>
      <c r="E2" s="1"/>
    </row>
    <row r="3" spans="1:5" ht="15.75" x14ac:dyDescent="0.25">
      <c r="A3" s="9"/>
      <c r="B3" s="78" t="s">
        <v>43</v>
      </c>
      <c r="C3" s="78"/>
      <c r="D3" s="78"/>
      <c r="E3" s="1"/>
    </row>
    <row r="4" spans="1:5" ht="26.25" x14ac:dyDescent="0.25">
      <c r="A4" s="10"/>
      <c r="B4" s="6" t="s">
        <v>0</v>
      </c>
      <c r="C4" s="8" t="s">
        <v>1</v>
      </c>
      <c r="D4" s="8" t="s">
        <v>26</v>
      </c>
      <c r="E4" s="1"/>
    </row>
    <row r="5" spans="1:5" x14ac:dyDescent="0.25">
      <c r="A5" s="43"/>
      <c r="B5" s="44"/>
      <c r="C5" s="37"/>
      <c r="D5" s="37"/>
      <c r="E5" s="1"/>
    </row>
    <row r="6" spans="1:5" x14ac:dyDescent="0.25">
      <c r="A6" s="43"/>
      <c r="B6" s="37"/>
      <c r="C6" s="37"/>
      <c r="D6" s="37"/>
      <c r="E6" s="16"/>
    </row>
    <row r="7" spans="1:5" x14ac:dyDescent="0.25">
      <c r="A7" s="57"/>
      <c r="B7" s="44"/>
      <c r="C7" s="37"/>
      <c r="D7" s="44"/>
      <c r="E7" s="2"/>
    </row>
    <row r="8" spans="1:5" x14ac:dyDescent="0.25">
      <c r="A8" s="43"/>
      <c r="B8" s="37"/>
      <c r="C8" s="44"/>
      <c r="D8" s="44"/>
      <c r="E8" s="1"/>
    </row>
    <row r="9" spans="1:5" x14ac:dyDescent="0.25">
      <c r="A9" s="54"/>
      <c r="B9" s="44"/>
      <c r="C9" s="44"/>
      <c r="D9" s="37"/>
      <c r="E9" s="2"/>
    </row>
    <row r="10" spans="1:5" x14ac:dyDescent="0.25">
      <c r="A10" s="54"/>
      <c r="B10" s="37"/>
      <c r="C10" s="37"/>
      <c r="D10" s="37"/>
      <c r="E10" s="2"/>
    </row>
    <row r="11" spans="1:5" x14ac:dyDescent="0.25">
      <c r="A11" s="54"/>
      <c r="B11" s="37"/>
      <c r="C11" s="37"/>
      <c r="D11" s="37"/>
      <c r="E11" s="2"/>
    </row>
    <row r="12" spans="1:5" x14ac:dyDescent="0.25">
      <c r="A12" s="54"/>
      <c r="B12" s="44"/>
      <c r="C12" s="44"/>
      <c r="D12" s="44"/>
      <c r="E12" s="2"/>
    </row>
    <row r="13" spans="1:5" x14ac:dyDescent="0.25">
      <c r="A13" s="54"/>
      <c r="B13" s="44"/>
      <c r="C13" s="44"/>
      <c r="D13" s="37"/>
      <c r="E13" s="2"/>
    </row>
    <row r="14" spans="1:5" x14ac:dyDescent="0.25">
      <c r="A14" s="54"/>
      <c r="B14" s="44"/>
      <c r="C14" s="44"/>
      <c r="D14" s="37"/>
      <c r="E14" s="2"/>
    </row>
    <row r="15" spans="1:5" x14ac:dyDescent="0.25">
      <c r="A15" s="54"/>
      <c r="B15" s="44"/>
      <c r="C15" s="44"/>
      <c r="D15" s="37"/>
      <c r="E15" s="2"/>
    </row>
    <row r="16" spans="1:5" x14ac:dyDescent="0.25">
      <c r="A16" s="54"/>
      <c r="B16" s="44"/>
      <c r="C16" s="44"/>
      <c r="D16" s="37"/>
      <c r="E16" s="2"/>
    </row>
    <row r="17" spans="1:5" x14ac:dyDescent="0.25">
      <c r="A17" s="54"/>
      <c r="B17" s="44"/>
      <c r="C17" s="44"/>
      <c r="D17" s="37"/>
      <c r="E17" s="2"/>
    </row>
    <row r="18" spans="1:5" x14ac:dyDescent="0.25">
      <c r="A18" s="54"/>
      <c r="B18" s="44"/>
      <c r="C18" s="44"/>
      <c r="D18" s="37"/>
      <c r="E18" s="2"/>
    </row>
    <row r="19" spans="1:5" x14ac:dyDescent="0.25">
      <c r="A19" s="54"/>
      <c r="B19" s="44"/>
      <c r="C19" s="44"/>
      <c r="D19" s="37"/>
      <c r="E19" s="2"/>
    </row>
    <row r="20" spans="1:5" x14ac:dyDescent="0.25">
      <c r="A20" s="54"/>
      <c r="B20" s="44"/>
      <c r="C20" s="44"/>
      <c r="D20" s="37"/>
      <c r="E20" s="2"/>
    </row>
    <row r="21" spans="1:5" x14ac:dyDescent="0.25">
      <c r="A21" s="54"/>
      <c r="B21" s="44"/>
      <c r="C21" s="44"/>
      <c r="D21" s="37"/>
      <c r="E21" s="2"/>
    </row>
    <row r="22" spans="1:5" x14ac:dyDescent="0.25">
      <c r="A22" s="54"/>
      <c r="B22" s="37"/>
      <c r="C22" s="37"/>
      <c r="D22" s="37"/>
      <c r="E22" s="2"/>
    </row>
    <row r="23" spans="1:5" x14ac:dyDescent="0.25">
      <c r="A23" s="54"/>
      <c r="B23" s="37"/>
      <c r="C23" s="37"/>
      <c r="D23" s="37"/>
      <c r="E23" s="1"/>
    </row>
    <row r="24" spans="1:5" x14ac:dyDescent="0.25">
      <c r="A24" s="55"/>
      <c r="B24" s="37"/>
      <c r="C24" s="37"/>
      <c r="D24" s="44"/>
      <c r="E24" s="2"/>
    </row>
    <row r="25" spans="1:5" x14ac:dyDescent="0.25">
      <c r="A25" s="55"/>
      <c r="B25" s="44"/>
      <c r="C25" s="44"/>
      <c r="D25" s="44"/>
      <c r="E25" s="1"/>
    </row>
    <row r="26" spans="1:5" x14ac:dyDescent="0.25">
      <c r="A26" s="43"/>
      <c r="B26" s="44"/>
      <c r="C26" s="37"/>
      <c r="D26" s="37"/>
      <c r="E26" s="1"/>
    </row>
    <row r="27" spans="1:5" x14ac:dyDescent="0.25">
      <c r="A27" s="43"/>
      <c r="B27" s="37"/>
      <c r="C27" s="37"/>
      <c r="D27" s="37"/>
      <c r="E27" s="1"/>
    </row>
    <row r="28" spans="1:5" x14ac:dyDescent="0.25">
      <c r="A28" s="43"/>
      <c r="B28" s="37"/>
      <c r="C28" s="37"/>
      <c r="D28" s="44"/>
      <c r="E28" s="1"/>
    </row>
    <row r="29" spans="1:5" x14ac:dyDescent="0.25">
      <c r="A29" s="43"/>
      <c r="B29" s="44"/>
      <c r="C29" s="44"/>
      <c r="D29" s="44"/>
      <c r="E29" s="1"/>
    </row>
    <row r="30" spans="1:5" x14ac:dyDescent="0.25">
      <c r="A30" s="43"/>
      <c r="B30" s="44"/>
      <c r="C30" s="37"/>
      <c r="D30" s="37"/>
      <c r="E30" s="1"/>
    </row>
    <row r="31" spans="1:5" x14ac:dyDescent="0.25">
      <c r="A31" s="43"/>
      <c r="B31" s="37"/>
      <c r="C31" s="37"/>
      <c r="D31" s="37"/>
      <c r="E31" s="1"/>
    </row>
    <row r="32" spans="1:5" x14ac:dyDescent="0.25">
      <c r="A32" s="43"/>
      <c r="B32" s="37"/>
      <c r="C32" s="37"/>
      <c r="D32" s="37"/>
      <c r="E32" s="1"/>
    </row>
    <row r="33" spans="1:5" x14ac:dyDescent="0.25">
      <c r="A33" s="43"/>
      <c r="B33" s="44"/>
      <c r="C33" s="44"/>
      <c r="D33" s="44"/>
      <c r="E33" s="1"/>
    </row>
    <row r="34" spans="1:5" x14ac:dyDescent="0.25">
      <c r="A34" s="58"/>
      <c r="B34" s="59"/>
      <c r="C34" s="59"/>
      <c r="D34" s="59"/>
      <c r="E34" s="1"/>
    </row>
    <row r="35" spans="1:5" x14ac:dyDescent="0.25">
      <c r="A35" s="53"/>
      <c r="B35" s="53"/>
      <c r="C35" s="53"/>
      <c r="D35" s="53"/>
    </row>
    <row r="36" spans="1:5" x14ac:dyDescent="0.25">
      <c r="A36" s="53"/>
      <c r="B36" s="53"/>
      <c r="C36" s="53"/>
      <c r="D36" s="5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8"/>
  <sheetViews>
    <sheetView workbookViewId="0">
      <selection activeCell="M22" sqref="M22"/>
    </sheetView>
  </sheetViews>
  <sheetFormatPr defaultRowHeight="15" x14ac:dyDescent="0.25"/>
  <cols>
    <col min="1" max="1" width="18.7109375" customWidth="1"/>
    <col min="2" max="2" width="9.42578125" customWidth="1"/>
    <col min="3" max="3" width="9" customWidth="1"/>
    <col min="4" max="4" width="9.28515625" customWidth="1"/>
    <col min="5" max="5" width="9.42578125" customWidth="1"/>
    <col min="6" max="6" width="10.28515625" customWidth="1"/>
    <col min="7" max="7" width="9" customWidth="1"/>
    <col min="8" max="8" width="10.140625" customWidth="1"/>
    <col min="9" max="9" width="9.85546875" customWidth="1"/>
    <col min="10" max="10" width="9.7109375" customWidth="1"/>
    <col min="11" max="11" width="8.7109375" customWidth="1"/>
    <col min="12" max="12" width="8.5703125" customWidth="1"/>
    <col min="13" max="13" width="8.7109375" customWidth="1"/>
    <col min="14" max="14" width="10.28515625" customWidth="1"/>
  </cols>
  <sheetData>
    <row r="1" spans="1:14" x14ac:dyDescent="0.25">
      <c r="A1" s="81" t="s">
        <v>64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25">
      <c r="A2" s="60" t="s">
        <v>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3" customFormat="1" x14ac:dyDescent="0.25">
      <c r="A3" s="61"/>
      <c r="B3" s="62" t="s">
        <v>2</v>
      </c>
      <c r="C3" s="62" t="s">
        <v>9</v>
      </c>
      <c r="D3" s="62" t="s">
        <v>3</v>
      </c>
      <c r="E3" s="62" t="s">
        <v>10</v>
      </c>
      <c r="F3" s="62" t="s">
        <v>11</v>
      </c>
      <c r="G3" s="62" t="s">
        <v>12</v>
      </c>
      <c r="H3" s="62" t="s">
        <v>13</v>
      </c>
      <c r="I3" s="62" t="s">
        <v>14</v>
      </c>
      <c r="J3" s="62" t="s">
        <v>15</v>
      </c>
      <c r="K3" s="62" t="s">
        <v>16</v>
      </c>
      <c r="L3" s="62" t="s">
        <v>17</v>
      </c>
      <c r="M3" s="62" t="s">
        <v>18</v>
      </c>
      <c r="N3" s="62" t="s">
        <v>19</v>
      </c>
    </row>
    <row r="4" spans="1:14" ht="24.75" customHeight="1" x14ac:dyDescent="0.25">
      <c r="A4" s="6" t="s">
        <v>50</v>
      </c>
      <c r="B4" s="63">
        <f>B5+B6</f>
        <v>22293.300000000003</v>
      </c>
      <c r="C4" s="63">
        <f t="shared" ref="C4:N4" si="0">C5+C6</f>
        <v>22293.300000000003</v>
      </c>
      <c r="D4" s="63">
        <f t="shared" si="0"/>
        <v>22293.300000000003</v>
      </c>
      <c r="E4" s="63">
        <f>E5+E6+E7+E8</f>
        <v>22293.300000000003</v>
      </c>
      <c r="F4" s="63">
        <f t="shared" si="0"/>
        <v>22293.300000000003</v>
      </c>
      <c r="G4" s="63">
        <f t="shared" si="0"/>
        <v>22293.300000000003</v>
      </c>
      <c r="H4" s="63">
        <f t="shared" si="0"/>
        <v>22293.300000000003</v>
      </c>
      <c r="I4" s="63">
        <f t="shared" si="0"/>
        <v>22293.300000000003</v>
      </c>
      <c r="J4" s="63">
        <f t="shared" si="0"/>
        <v>22293.300000000003</v>
      </c>
      <c r="K4" s="63">
        <f t="shared" si="0"/>
        <v>22293.300000000003</v>
      </c>
      <c r="L4" s="63">
        <f t="shared" si="0"/>
        <v>22293.300000000003</v>
      </c>
      <c r="M4" s="63">
        <f t="shared" si="0"/>
        <v>22293.300000000003</v>
      </c>
      <c r="N4" s="63">
        <f t="shared" si="0"/>
        <v>267519.59999999998</v>
      </c>
    </row>
    <row r="5" spans="1:14" ht="32.25" customHeight="1" x14ac:dyDescent="0.25">
      <c r="A5" s="6" t="s">
        <v>51</v>
      </c>
      <c r="B5" s="64">
        <v>9445.68</v>
      </c>
      <c r="C5" s="64">
        <v>9445.68</v>
      </c>
      <c r="D5" s="64">
        <v>9445.68</v>
      </c>
      <c r="E5" s="64">
        <v>9445.68</v>
      </c>
      <c r="F5" s="64">
        <v>9445.68</v>
      </c>
      <c r="G5" s="64">
        <v>9445.68</v>
      </c>
      <c r="H5" s="64">
        <v>9445.68</v>
      </c>
      <c r="I5" s="64">
        <v>9445.68</v>
      </c>
      <c r="J5" s="64">
        <v>9445.68</v>
      </c>
      <c r="K5" s="64">
        <v>9445.68</v>
      </c>
      <c r="L5" s="64">
        <v>9445.68</v>
      </c>
      <c r="M5" s="64">
        <v>9445.68</v>
      </c>
      <c r="N5" s="64">
        <f t="shared" ref="N5:N8" si="1">SUM(B5:M5)</f>
        <v>113348.15999999997</v>
      </c>
    </row>
    <row r="6" spans="1:14" ht="29.25" customHeight="1" x14ac:dyDescent="0.25">
      <c r="A6" s="6" t="s">
        <v>52</v>
      </c>
      <c r="B6" s="64">
        <v>12847.62</v>
      </c>
      <c r="C6" s="64">
        <v>12847.62</v>
      </c>
      <c r="D6" s="64">
        <v>12847.62</v>
      </c>
      <c r="E6" s="64">
        <v>12847.62</v>
      </c>
      <c r="F6" s="64">
        <v>12847.62</v>
      </c>
      <c r="G6" s="64">
        <v>12847.62</v>
      </c>
      <c r="H6" s="64">
        <v>12847.62</v>
      </c>
      <c r="I6" s="64">
        <v>12847.62</v>
      </c>
      <c r="J6" s="64">
        <v>12847.62</v>
      </c>
      <c r="K6" s="64">
        <v>12847.62</v>
      </c>
      <c r="L6" s="65">
        <v>12847.62</v>
      </c>
      <c r="M6" s="64">
        <v>12847.62</v>
      </c>
      <c r="N6" s="64">
        <f t="shared" si="1"/>
        <v>154171.43999999997</v>
      </c>
    </row>
    <row r="7" spans="1:14" ht="29.25" customHeight="1" x14ac:dyDescent="0.25">
      <c r="A7" s="6" t="s">
        <v>60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5"/>
      <c r="M7" s="64"/>
      <c r="N7" s="64"/>
    </row>
    <row r="8" spans="1:14" ht="15" customHeight="1" x14ac:dyDescent="0.25">
      <c r="A8" s="6" t="s">
        <v>53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>
        <f t="shared" si="1"/>
        <v>0</v>
      </c>
    </row>
    <row r="9" spans="1:14" ht="27" customHeight="1" x14ac:dyDescent="0.25">
      <c r="A9" s="7" t="s">
        <v>20</v>
      </c>
      <c r="B9" s="63">
        <f>B10+B11+B12+B13</f>
        <v>9512.2199999999993</v>
      </c>
      <c r="C9" s="63">
        <f>C10+C11+C12+C13</f>
        <v>3637.92</v>
      </c>
      <c r="D9" s="63">
        <f t="shared" ref="D9:M9" si="2">D10+D11+D12+D13</f>
        <v>8120.6900000000005</v>
      </c>
      <c r="E9" s="63">
        <f t="shared" si="2"/>
        <v>5542.6900000000005</v>
      </c>
      <c r="F9" s="63">
        <f t="shared" si="2"/>
        <v>11033.89</v>
      </c>
      <c r="G9" s="63">
        <f t="shared" si="2"/>
        <v>3920.33</v>
      </c>
      <c r="H9" s="63">
        <f t="shared" si="2"/>
        <v>2752.69</v>
      </c>
      <c r="I9" s="63">
        <f t="shared" si="2"/>
        <v>10540.6</v>
      </c>
      <c r="J9" s="63">
        <f t="shared" si="2"/>
        <v>21413.23</v>
      </c>
      <c r="K9" s="63">
        <f t="shared" si="2"/>
        <v>13992.779999999999</v>
      </c>
      <c r="L9" s="63">
        <f t="shared" si="2"/>
        <v>18643.919999999998</v>
      </c>
      <c r="M9" s="63">
        <f t="shared" si="2"/>
        <v>17096.98</v>
      </c>
      <c r="N9" s="63">
        <f t="shared" ref="N9:N23" si="3">SUM(B9:M9)</f>
        <v>126207.94</v>
      </c>
    </row>
    <row r="10" spans="1:14" ht="25.5" customHeight="1" x14ac:dyDescent="0.25">
      <c r="A10" s="6" t="s">
        <v>21</v>
      </c>
      <c r="B10" s="64">
        <v>4018.92</v>
      </c>
      <c r="C10" s="64">
        <v>2158.92</v>
      </c>
      <c r="D10" s="64">
        <v>2530.92</v>
      </c>
      <c r="E10" s="64">
        <v>3274.92</v>
      </c>
      <c r="F10" s="64">
        <v>3126.12</v>
      </c>
      <c r="G10" s="64">
        <v>2530.92</v>
      </c>
      <c r="H10" s="64">
        <v>2158.92</v>
      </c>
      <c r="I10" s="64">
        <v>4018.92</v>
      </c>
      <c r="J10" s="64">
        <v>8679.32</v>
      </c>
      <c r="K10" s="64">
        <v>4018.92</v>
      </c>
      <c r="L10" s="64">
        <v>3022.92</v>
      </c>
      <c r="M10" s="64">
        <v>11191.92</v>
      </c>
      <c r="N10" s="64">
        <f t="shared" si="3"/>
        <v>50731.639999999992</v>
      </c>
    </row>
    <row r="11" spans="1:14" ht="24.95" customHeight="1" x14ac:dyDescent="0.25">
      <c r="A11" s="6" t="s">
        <v>54</v>
      </c>
      <c r="B11" s="66">
        <v>2232</v>
      </c>
      <c r="C11" s="64"/>
      <c r="D11" s="64">
        <v>2976</v>
      </c>
      <c r="E11" s="64">
        <v>1674</v>
      </c>
      <c r="F11" s="64">
        <v>1308</v>
      </c>
      <c r="G11" s="66"/>
      <c r="H11" s="64"/>
      <c r="I11" s="64"/>
      <c r="J11" s="64">
        <v>774.5</v>
      </c>
      <c r="K11" s="64">
        <v>2694.5</v>
      </c>
      <c r="L11" s="64">
        <v>2418</v>
      </c>
      <c r="M11" s="64">
        <v>3720</v>
      </c>
      <c r="N11" s="64">
        <f>SUM(B11:M11)</f>
        <v>17797</v>
      </c>
    </row>
    <row r="12" spans="1:14" ht="15" customHeight="1" x14ac:dyDescent="0.25">
      <c r="A12" s="67" t="s">
        <v>29</v>
      </c>
      <c r="B12" s="66">
        <v>1480</v>
      </c>
      <c r="C12" s="64">
        <v>1479</v>
      </c>
      <c r="D12" s="64">
        <v>2020</v>
      </c>
      <c r="E12" s="64"/>
      <c r="F12" s="64">
        <v>6006</v>
      </c>
      <c r="G12" s="66"/>
      <c r="H12" s="64"/>
      <c r="I12" s="64">
        <v>4538.5</v>
      </c>
      <c r="J12" s="64">
        <v>10570</v>
      </c>
      <c r="K12" s="64">
        <v>3123</v>
      </c>
      <c r="L12" s="64">
        <v>13203</v>
      </c>
      <c r="M12" s="64"/>
      <c r="N12" s="64">
        <f t="shared" si="3"/>
        <v>42419.5</v>
      </c>
    </row>
    <row r="13" spans="1:14" ht="15" customHeight="1" x14ac:dyDescent="0.25">
      <c r="A13" s="6" t="s">
        <v>22</v>
      </c>
      <c r="B13" s="64">
        <v>1781.3</v>
      </c>
      <c r="C13" s="64"/>
      <c r="D13" s="64">
        <v>593.77</v>
      </c>
      <c r="E13" s="64">
        <v>593.77</v>
      </c>
      <c r="F13" s="64">
        <v>593.77</v>
      </c>
      <c r="G13" s="64">
        <v>1389.41</v>
      </c>
      <c r="H13" s="64">
        <v>593.77</v>
      </c>
      <c r="I13" s="64">
        <v>1983.18</v>
      </c>
      <c r="J13" s="64">
        <v>1389.41</v>
      </c>
      <c r="K13" s="64">
        <v>4156.3599999999997</v>
      </c>
      <c r="L13" s="64"/>
      <c r="M13" s="64">
        <v>2185.06</v>
      </c>
      <c r="N13" s="64">
        <f t="shared" si="3"/>
        <v>15259.799999999997</v>
      </c>
    </row>
    <row r="14" spans="1:14" ht="24.95" customHeight="1" x14ac:dyDescent="0.25">
      <c r="A14" s="7" t="s">
        <v>23</v>
      </c>
      <c r="B14" s="63">
        <f>B15+B16+B17</f>
        <v>0</v>
      </c>
      <c r="C14" s="63">
        <f t="shared" ref="C14:M14" si="4">C15+C16+C17</f>
        <v>62347.08</v>
      </c>
      <c r="D14" s="63">
        <f t="shared" si="4"/>
        <v>69156</v>
      </c>
      <c r="E14" s="63">
        <f t="shared" si="4"/>
        <v>0</v>
      </c>
      <c r="F14" s="63">
        <f t="shared" si="4"/>
        <v>0</v>
      </c>
      <c r="G14" s="63">
        <f t="shared" si="4"/>
        <v>0</v>
      </c>
      <c r="H14" s="63">
        <f t="shared" si="4"/>
        <v>0</v>
      </c>
      <c r="I14" s="68">
        <f t="shared" si="4"/>
        <v>5988.1</v>
      </c>
      <c r="J14" s="63">
        <f t="shared" si="4"/>
        <v>0</v>
      </c>
      <c r="K14" s="63">
        <f t="shared" si="4"/>
        <v>0</v>
      </c>
      <c r="L14" s="63">
        <f t="shared" si="4"/>
        <v>0</v>
      </c>
      <c r="M14" s="63">
        <f t="shared" si="4"/>
        <v>0</v>
      </c>
      <c r="N14" s="63">
        <f t="shared" si="3"/>
        <v>137491.18000000002</v>
      </c>
    </row>
    <row r="15" spans="1:14" ht="26.25" customHeight="1" x14ac:dyDescent="0.25">
      <c r="A15" s="6" t="s">
        <v>55</v>
      </c>
      <c r="B15" s="64"/>
      <c r="C15" s="64"/>
      <c r="D15" s="64"/>
      <c r="E15" s="65"/>
      <c r="F15" s="64"/>
      <c r="G15" s="65"/>
      <c r="H15" s="64"/>
      <c r="I15" s="65">
        <v>5988.1</v>
      </c>
      <c r="J15" s="64"/>
      <c r="K15" s="64"/>
      <c r="L15" s="64"/>
      <c r="M15" s="64"/>
      <c r="N15" s="63">
        <f t="shared" si="3"/>
        <v>5988.1</v>
      </c>
    </row>
    <row r="16" spans="1:14" ht="25.5" customHeight="1" x14ac:dyDescent="0.25">
      <c r="A16" s="6" t="s">
        <v>56</v>
      </c>
      <c r="B16" s="64"/>
      <c r="C16" s="66">
        <v>62347.08</v>
      </c>
      <c r="D16" s="64">
        <v>69156</v>
      </c>
      <c r="E16" s="64"/>
      <c r="F16" s="64"/>
      <c r="G16" s="64"/>
      <c r="H16" s="64"/>
      <c r="I16" s="65"/>
      <c r="J16" s="64"/>
      <c r="K16" s="64"/>
      <c r="L16" s="64"/>
      <c r="M16" s="64"/>
      <c r="N16" s="64">
        <f t="shared" si="3"/>
        <v>131503.08000000002</v>
      </c>
    </row>
    <row r="17" spans="1:14" ht="15" customHeight="1" x14ac:dyDescent="0.25">
      <c r="A17" s="67" t="s">
        <v>57</v>
      </c>
      <c r="B17" s="64"/>
      <c r="C17" s="66"/>
      <c r="D17" s="64"/>
      <c r="E17" s="64"/>
      <c r="F17" s="64"/>
      <c r="G17" s="64"/>
      <c r="H17" s="64"/>
      <c r="I17" s="65"/>
      <c r="J17" s="64"/>
      <c r="K17" s="64"/>
      <c r="L17" s="64"/>
      <c r="M17" s="64"/>
      <c r="N17" s="64">
        <f t="shared" si="3"/>
        <v>0</v>
      </c>
    </row>
    <row r="18" spans="1:14" ht="25.5" customHeight="1" x14ac:dyDescent="0.25">
      <c r="A18" s="69" t="s">
        <v>58</v>
      </c>
      <c r="B18" s="64"/>
      <c r="C18" s="66"/>
      <c r="D18" s="64"/>
      <c r="E18" s="64"/>
      <c r="F18" s="64">
        <v>14099.2</v>
      </c>
      <c r="G18" s="64">
        <v>3127.2</v>
      </c>
      <c r="H18" s="64">
        <v>13901</v>
      </c>
      <c r="I18" s="65"/>
      <c r="J18" s="64">
        <v>150</v>
      </c>
      <c r="K18" s="64"/>
      <c r="L18" s="64"/>
      <c r="M18" s="64"/>
      <c r="N18" s="64">
        <f t="shared" si="3"/>
        <v>31277.4</v>
      </c>
    </row>
    <row r="19" spans="1:14" ht="15" customHeight="1" x14ac:dyDescent="0.25">
      <c r="A19" s="7" t="s">
        <v>45</v>
      </c>
      <c r="B19" s="63">
        <f>B20+B21+B22</f>
        <v>4513.8599999999997</v>
      </c>
      <c r="C19" s="63">
        <f t="shared" ref="C19:M19" si="5">C20+C21+C22</f>
        <v>-2198.75</v>
      </c>
      <c r="D19" s="63">
        <f t="shared" si="5"/>
        <v>5954.0199999999995</v>
      </c>
      <c r="E19" s="63">
        <f t="shared" si="5"/>
        <v>3479.2799999999997</v>
      </c>
      <c r="F19" s="63">
        <f t="shared" si="5"/>
        <v>2605.8000000000002</v>
      </c>
      <c r="G19" s="63">
        <f t="shared" si="5"/>
        <v>-2175.94</v>
      </c>
      <c r="H19" s="63">
        <f t="shared" si="5"/>
        <v>2470.66</v>
      </c>
      <c r="I19" s="63">
        <f t="shared" si="5"/>
        <v>2529.21</v>
      </c>
      <c r="J19" s="63">
        <f t="shared" si="5"/>
        <v>0</v>
      </c>
      <c r="K19" s="63">
        <f t="shared" si="5"/>
        <v>0</v>
      </c>
      <c r="L19" s="63">
        <f t="shared" si="5"/>
        <v>0</v>
      </c>
      <c r="M19" s="63">
        <f t="shared" si="5"/>
        <v>0</v>
      </c>
      <c r="N19" s="63">
        <f t="shared" ref="N19:N22" si="6">SUM(B19:M19)</f>
        <v>17178.14</v>
      </c>
    </row>
    <row r="20" spans="1:14" ht="15" customHeight="1" x14ac:dyDescent="0.25">
      <c r="A20" s="6" t="s">
        <v>46</v>
      </c>
      <c r="B20" s="64">
        <v>565.63</v>
      </c>
      <c r="C20" s="64">
        <v>1280.1099999999999</v>
      </c>
      <c r="D20" s="64">
        <v>1041.95</v>
      </c>
      <c r="E20" s="64">
        <v>1458.73</v>
      </c>
      <c r="F20" s="64">
        <v>1458.73</v>
      </c>
      <c r="G20" s="64">
        <v>-446.55</v>
      </c>
      <c r="H20" s="64">
        <v>357.24</v>
      </c>
      <c r="I20" s="65">
        <v>714.48</v>
      </c>
      <c r="J20" s="64"/>
      <c r="K20" s="64"/>
      <c r="L20" s="64"/>
      <c r="M20" s="64"/>
      <c r="N20" s="63">
        <f t="shared" si="6"/>
        <v>6430.32</v>
      </c>
    </row>
    <row r="21" spans="1:14" ht="15" customHeight="1" x14ac:dyDescent="0.25">
      <c r="A21" s="6" t="s">
        <v>47</v>
      </c>
      <c r="B21" s="64"/>
      <c r="C21" s="66"/>
      <c r="D21" s="64"/>
      <c r="E21" s="64"/>
      <c r="F21" s="64"/>
      <c r="G21" s="64"/>
      <c r="H21" s="64"/>
      <c r="I21" s="65"/>
      <c r="J21" s="64"/>
      <c r="K21" s="64"/>
      <c r="L21" s="64"/>
      <c r="M21" s="64"/>
      <c r="N21" s="64">
        <f t="shared" si="6"/>
        <v>0</v>
      </c>
    </row>
    <row r="22" spans="1:14" ht="15" customHeight="1" x14ac:dyDescent="0.25">
      <c r="A22" s="67" t="s">
        <v>48</v>
      </c>
      <c r="B22" s="64">
        <v>3948.23</v>
      </c>
      <c r="C22" s="66">
        <v>-3478.86</v>
      </c>
      <c r="D22" s="64">
        <v>4912.07</v>
      </c>
      <c r="E22" s="64">
        <v>2020.55</v>
      </c>
      <c r="F22" s="64">
        <v>1147.07</v>
      </c>
      <c r="G22" s="64">
        <v>-1729.39</v>
      </c>
      <c r="H22" s="64">
        <v>2113.42</v>
      </c>
      <c r="I22" s="65">
        <v>1814.73</v>
      </c>
      <c r="J22" s="64"/>
      <c r="K22" s="64"/>
      <c r="L22" s="64"/>
      <c r="M22" s="64"/>
      <c r="N22" s="64">
        <f t="shared" si="6"/>
        <v>10747.82</v>
      </c>
    </row>
    <row r="23" spans="1:14" ht="27" customHeight="1" x14ac:dyDescent="0.25">
      <c r="A23" s="7" t="s">
        <v>49</v>
      </c>
      <c r="B23" s="63">
        <v>14112.42</v>
      </c>
      <c r="C23" s="68">
        <v>14112.42</v>
      </c>
      <c r="D23" s="63">
        <v>14112.42</v>
      </c>
      <c r="E23" s="63">
        <v>14112.42</v>
      </c>
      <c r="F23" s="63">
        <v>14112.42</v>
      </c>
      <c r="G23" s="63">
        <v>14112.42</v>
      </c>
      <c r="H23" s="68">
        <v>14112.42</v>
      </c>
      <c r="I23" s="68">
        <v>14112.42</v>
      </c>
      <c r="J23" s="63">
        <v>14112.42</v>
      </c>
      <c r="K23" s="63">
        <v>14112.42</v>
      </c>
      <c r="L23" s="63">
        <v>14112.42</v>
      </c>
      <c r="M23" s="68">
        <v>14112.4</v>
      </c>
      <c r="N23" s="63">
        <f t="shared" si="3"/>
        <v>169349.02000000002</v>
      </c>
    </row>
    <row r="24" spans="1:14" ht="15" customHeight="1" x14ac:dyDescent="0.25">
      <c r="A24" s="63" t="s">
        <v>24</v>
      </c>
      <c r="B24" s="63">
        <f>B4+B9+B14+B18+B23+B19</f>
        <v>50431.8</v>
      </c>
      <c r="C24" s="63">
        <f t="shared" ref="C24:N24" si="7">C4+C9+C14+C18+C23+C19</f>
        <v>100191.97</v>
      </c>
      <c r="D24" s="63">
        <f t="shared" si="7"/>
        <v>119636.43000000001</v>
      </c>
      <c r="E24" s="63">
        <f t="shared" si="7"/>
        <v>45427.69</v>
      </c>
      <c r="F24" s="63">
        <f t="shared" si="7"/>
        <v>64144.61</v>
      </c>
      <c r="G24" s="63">
        <f t="shared" si="7"/>
        <v>41277.310000000005</v>
      </c>
      <c r="H24" s="63">
        <f t="shared" si="7"/>
        <v>55530.070000000007</v>
      </c>
      <c r="I24" s="63">
        <f t="shared" si="7"/>
        <v>55463.63</v>
      </c>
      <c r="J24" s="63">
        <f t="shared" si="7"/>
        <v>57968.95</v>
      </c>
      <c r="K24" s="63">
        <f t="shared" si="7"/>
        <v>50398.5</v>
      </c>
      <c r="L24" s="63">
        <f t="shared" si="7"/>
        <v>55049.64</v>
      </c>
      <c r="M24" s="63">
        <f t="shared" si="7"/>
        <v>53502.68</v>
      </c>
      <c r="N24" s="63">
        <f t="shared" si="7"/>
        <v>749023.28</v>
      </c>
    </row>
    <row r="25" spans="1:14" ht="12.95" customHeight="1" x14ac:dyDescent="0.25">
      <c r="A25" s="82" t="s">
        <v>59</v>
      </c>
      <c r="B25" s="82"/>
      <c r="C25" s="82"/>
      <c r="D25" s="17"/>
      <c r="E25" s="17"/>
      <c r="F25" s="17"/>
      <c r="G25" s="17"/>
      <c r="H25" s="17"/>
      <c r="I25" s="17"/>
      <c r="J25" s="17"/>
      <c r="K25" s="17"/>
      <c r="L25" s="82" t="s">
        <v>28</v>
      </c>
      <c r="M25" s="82"/>
      <c r="N25" s="82"/>
    </row>
    <row r="26" spans="1:14" ht="12.95" customHeight="1" x14ac:dyDescent="0.25">
      <c r="A26" s="70"/>
      <c r="B26" s="70"/>
      <c r="C26" s="70"/>
      <c r="D26" s="17"/>
      <c r="E26" s="17"/>
      <c r="F26" s="17"/>
      <c r="G26" s="17"/>
      <c r="H26" s="17"/>
      <c r="I26" s="17"/>
      <c r="J26" s="17"/>
      <c r="K26" s="17"/>
      <c r="L26" s="70"/>
      <c r="M26" s="70"/>
      <c r="N26" s="70"/>
    </row>
    <row r="27" spans="1:14" ht="12.95" customHeight="1" x14ac:dyDescent="0.25">
      <c r="A27" s="82" t="s">
        <v>27</v>
      </c>
      <c r="B27" s="82"/>
      <c r="C27" s="82"/>
      <c r="D27" s="17"/>
      <c r="E27" s="17"/>
      <c r="F27" s="17"/>
      <c r="G27" s="17"/>
      <c r="H27" s="17"/>
      <c r="I27" s="17"/>
      <c r="J27" s="17"/>
      <c r="K27" s="17"/>
      <c r="L27" s="82" t="s">
        <v>30</v>
      </c>
      <c r="M27" s="82"/>
      <c r="N27" s="82"/>
    </row>
    <row r="28" spans="1:14" ht="12.95" customHeight="1" x14ac:dyDescent="0.25"/>
  </sheetData>
  <mergeCells count="5">
    <mergeCell ref="A1:N1"/>
    <mergeCell ref="A25:C25"/>
    <mergeCell ref="L25:N25"/>
    <mergeCell ref="A27:C27"/>
    <mergeCell ref="L27:N27"/>
  </mergeCells>
  <pageMargins left="0.70866141732283472" right="0.70866141732283472" top="0.74803149606299213" bottom="0" header="0.31496062992125984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5"/>
  <sheetViews>
    <sheetView workbookViewId="0">
      <selection activeCell="B34" sqref="B34"/>
    </sheetView>
  </sheetViews>
  <sheetFormatPr defaultRowHeight="15" x14ac:dyDescent="0.25"/>
  <cols>
    <col min="1" max="1" width="4.5703125" customWidth="1"/>
    <col min="2" max="2" width="55.85546875" customWidth="1"/>
    <col min="3" max="3" width="10.5703125" customWidth="1"/>
    <col min="4" max="4" width="12.7109375" customWidth="1"/>
  </cols>
  <sheetData>
    <row r="1" spans="1:4" ht="21" x14ac:dyDescent="0.35">
      <c r="A1" s="9"/>
      <c r="B1" s="83" t="s">
        <v>65</v>
      </c>
      <c r="C1" s="83"/>
      <c r="D1" s="83"/>
    </row>
    <row r="2" spans="1:4" ht="15.75" x14ac:dyDescent="0.25">
      <c r="A2" s="9"/>
      <c r="B2" s="3" t="s">
        <v>6</v>
      </c>
      <c r="C2" s="1"/>
      <c r="D2" s="1"/>
    </row>
    <row r="3" spans="1:4" ht="15.75" x14ac:dyDescent="0.25">
      <c r="A3" s="9"/>
      <c r="B3" s="78" t="s">
        <v>42</v>
      </c>
      <c r="C3" s="78"/>
      <c r="D3" s="78"/>
    </row>
    <row r="4" spans="1:4" x14ac:dyDescent="0.25">
      <c r="A4" s="10"/>
      <c r="B4" s="8" t="s">
        <v>0</v>
      </c>
      <c r="C4" s="8" t="s">
        <v>1</v>
      </c>
      <c r="D4" s="8" t="s">
        <v>26</v>
      </c>
    </row>
    <row r="5" spans="1:4" x14ac:dyDescent="0.25">
      <c r="A5" s="43"/>
      <c r="B5" s="44" t="s">
        <v>11</v>
      </c>
      <c r="C5" s="37"/>
      <c r="D5" s="37"/>
    </row>
    <row r="6" spans="1:4" x14ac:dyDescent="0.25">
      <c r="A6" s="43">
        <v>1</v>
      </c>
      <c r="B6" s="37" t="s">
        <v>89</v>
      </c>
      <c r="C6" s="37">
        <v>12100.2</v>
      </c>
      <c r="D6" s="44"/>
    </row>
    <row r="7" spans="1:4" x14ac:dyDescent="0.25">
      <c r="A7" s="43">
        <v>2</v>
      </c>
      <c r="B7" s="37" t="s">
        <v>90</v>
      </c>
      <c r="C7" s="37">
        <v>235</v>
      </c>
      <c r="D7" s="44"/>
    </row>
    <row r="8" spans="1:4" x14ac:dyDescent="0.25">
      <c r="A8" s="43">
        <v>3</v>
      </c>
      <c r="B8" s="37" t="s">
        <v>91</v>
      </c>
      <c r="C8" s="37">
        <v>1764</v>
      </c>
      <c r="D8" s="44"/>
    </row>
    <row r="9" spans="1:4" x14ac:dyDescent="0.25">
      <c r="A9" s="54"/>
      <c r="B9" s="44" t="s">
        <v>85</v>
      </c>
      <c r="C9" s="44">
        <f>SUM(C6:C8)</f>
        <v>14099.2</v>
      </c>
      <c r="D9" s="44">
        <f>C9</f>
        <v>14099.2</v>
      </c>
    </row>
    <row r="10" spans="1:4" x14ac:dyDescent="0.25">
      <c r="A10" s="54"/>
      <c r="B10" s="44" t="s">
        <v>12</v>
      </c>
      <c r="C10" s="37"/>
      <c r="D10" s="44"/>
    </row>
    <row r="11" spans="1:4" x14ac:dyDescent="0.25">
      <c r="A11" s="54">
        <v>1</v>
      </c>
      <c r="B11" s="37" t="s">
        <v>93</v>
      </c>
      <c r="C11" s="37">
        <v>1010.2</v>
      </c>
      <c r="D11" s="44"/>
    </row>
    <row r="12" spans="1:4" x14ac:dyDescent="0.25">
      <c r="A12" s="54">
        <v>2</v>
      </c>
      <c r="B12" s="37" t="s">
        <v>94</v>
      </c>
      <c r="C12" s="37">
        <v>2117</v>
      </c>
      <c r="D12" s="37"/>
    </row>
    <row r="13" spans="1:4" x14ac:dyDescent="0.25">
      <c r="A13" s="54"/>
      <c r="B13" s="44" t="s">
        <v>92</v>
      </c>
      <c r="C13" s="44">
        <f>SUM(C11:C12)</f>
        <v>3127.2</v>
      </c>
      <c r="D13" s="44">
        <f>C13+D9</f>
        <v>17226.400000000001</v>
      </c>
    </row>
    <row r="14" spans="1:4" x14ac:dyDescent="0.25">
      <c r="A14" s="54"/>
      <c r="B14" s="44" t="s">
        <v>13</v>
      </c>
      <c r="C14" s="44"/>
      <c r="D14" s="44"/>
    </row>
    <row r="15" spans="1:4" ht="30" x14ac:dyDescent="0.25">
      <c r="A15" s="54">
        <v>1</v>
      </c>
      <c r="B15" s="37" t="s">
        <v>96</v>
      </c>
      <c r="C15" s="37">
        <v>9041.25</v>
      </c>
      <c r="D15" s="44"/>
    </row>
    <row r="16" spans="1:4" x14ac:dyDescent="0.25">
      <c r="A16" s="54">
        <v>2</v>
      </c>
      <c r="B16" s="37" t="s">
        <v>97</v>
      </c>
      <c r="C16" s="37">
        <v>4859.75</v>
      </c>
      <c r="D16" s="44"/>
    </row>
    <row r="17" spans="1:4" x14ac:dyDescent="0.25">
      <c r="A17" s="43"/>
      <c r="B17" s="44" t="s">
        <v>95</v>
      </c>
      <c r="C17" s="44">
        <f>SUM(C15:C16)</f>
        <v>13901</v>
      </c>
      <c r="D17" s="44">
        <f>C17+D13</f>
        <v>31127.4</v>
      </c>
    </row>
    <row r="18" spans="1:4" x14ac:dyDescent="0.25">
      <c r="A18" s="43"/>
      <c r="B18" s="44" t="s">
        <v>15</v>
      </c>
      <c r="C18" s="44"/>
      <c r="D18" s="44"/>
    </row>
    <row r="19" spans="1:4" x14ac:dyDescent="0.25">
      <c r="A19" s="43">
        <v>1</v>
      </c>
      <c r="B19" s="37" t="s">
        <v>90</v>
      </c>
      <c r="C19" s="37">
        <v>150</v>
      </c>
      <c r="D19" s="44">
        <f>D17+C19</f>
        <v>31277.4</v>
      </c>
    </row>
    <row r="20" spans="1:4" x14ac:dyDescent="0.25">
      <c r="A20" s="43"/>
      <c r="B20" s="37"/>
      <c r="C20" s="44"/>
      <c r="D20" s="44"/>
    </row>
    <row r="21" spans="1:4" x14ac:dyDescent="0.25">
      <c r="A21" s="43"/>
      <c r="B21" s="37"/>
      <c r="C21" s="44"/>
      <c r="D21" s="44"/>
    </row>
    <row r="22" spans="1:4" x14ac:dyDescent="0.25">
      <c r="A22" s="43"/>
      <c r="B22" s="44"/>
      <c r="C22" s="37"/>
      <c r="D22" s="44"/>
    </row>
    <row r="23" spans="1:4" x14ac:dyDescent="0.25">
      <c r="A23" s="43"/>
      <c r="B23" s="37"/>
      <c r="C23" s="37"/>
      <c r="D23" s="44"/>
    </row>
    <row r="24" spans="1:4" x14ac:dyDescent="0.25">
      <c r="A24" s="43"/>
      <c r="B24" s="37"/>
      <c r="C24" s="37"/>
      <c r="D24" s="44"/>
    </row>
    <row r="25" spans="1:4" x14ac:dyDescent="0.25">
      <c r="A25" s="43"/>
      <c r="B25" s="37"/>
      <c r="C25" s="37"/>
      <c r="D25" s="44"/>
    </row>
    <row r="26" spans="1:4" x14ac:dyDescent="0.25">
      <c r="A26" s="43"/>
      <c r="B26" s="37"/>
      <c r="C26" s="37"/>
      <c r="D26" s="44"/>
    </row>
    <row r="27" spans="1:4" x14ac:dyDescent="0.25">
      <c r="A27" s="43"/>
      <c r="B27" s="37"/>
      <c r="C27" s="37"/>
      <c r="D27" s="44"/>
    </row>
    <row r="28" spans="1:4" x14ac:dyDescent="0.25">
      <c r="A28" s="43"/>
      <c r="B28" s="44"/>
      <c r="C28" s="44"/>
      <c r="D28" s="44"/>
    </row>
    <row r="29" spans="1:4" x14ac:dyDescent="0.25">
      <c r="A29" s="43"/>
      <c r="B29" s="44"/>
      <c r="C29" s="37"/>
      <c r="D29" s="37"/>
    </row>
    <row r="30" spans="1:4" x14ac:dyDescent="0.25">
      <c r="A30" s="43"/>
      <c r="B30" s="37"/>
      <c r="C30" s="37"/>
      <c r="D30" s="37"/>
    </row>
    <row r="31" spans="1:4" x14ac:dyDescent="0.25">
      <c r="A31" s="43"/>
      <c r="B31" s="37"/>
      <c r="C31" s="37"/>
      <c r="D31" s="37"/>
    </row>
    <row r="32" spans="1:4" x14ac:dyDescent="0.25">
      <c r="A32" s="43"/>
      <c r="B32" s="44"/>
      <c r="C32" s="44"/>
      <c r="D32" s="44"/>
    </row>
    <row r="33" spans="1:4" x14ac:dyDescent="0.25">
      <c r="A33" s="53"/>
      <c r="B33" s="53"/>
      <c r="C33" s="53"/>
      <c r="D33" s="53"/>
    </row>
    <row r="34" spans="1:4" x14ac:dyDescent="0.25">
      <c r="A34" s="53"/>
      <c r="B34" s="53"/>
      <c r="C34" s="53"/>
      <c r="D34" s="53"/>
    </row>
    <row r="35" spans="1:4" x14ac:dyDescent="0.25">
      <c r="A35" s="53"/>
      <c r="B35" s="53"/>
      <c r="C35" s="53"/>
      <c r="D35" s="5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workbookViewId="0">
      <selection activeCell="C11" sqref="C11"/>
    </sheetView>
  </sheetViews>
  <sheetFormatPr defaultRowHeight="15" x14ac:dyDescent="0.25"/>
  <cols>
    <col min="1" max="1" width="4.5703125" customWidth="1"/>
    <col min="2" max="2" width="5.85546875" customWidth="1"/>
    <col min="3" max="3" width="40.7109375" customWidth="1"/>
    <col min="4" max="4" width="13.140625" customWidth="1"/>
    <col min="5" max="5" width="17.42578125" customWidth="1"/>
  </cols>
  <sheetData>
    <row r="1" spans="1:5" ht="15.75" x14ac:dyDescent="0.25">
      <c r="B1" s="4" t="s">
        <v>44</v>
      </c>
      <c r="C1" s="34"/>
    </row>
    <row r="2" spans="1:5" x14ac:dyDescent="0.25">
      <c r="C2" t="s">
        <v>41</v>
      </c>
    </row>
    <row r="3" spans="1:5" x14ac:dyDescent="0.25">
      <c r="B3" t="s">
        <v>32</v>
      </c>
    </row>
    <row r="4" spans="1:5" x14ac:dyDescent="0.25">
      <c r="A4" s="29" t="s">
        <v>33</v>
      </c>
      <c r="B4" s="29" t="s">
        <v>33</v>
      </c>
      <c r="C4" s="27"/>
      <c r="D4" s="29" t="s">
        <v>34</v>
      </c>
      <c r="E4" s="29" t="s">
        <v>35</v>
      </c>
    </row>
    <row r="5" spans="1:5" x14ac:dyDescent="0.25">
      <c r="A5" s="30" t="s">
        <v>36</v>
      </c>
      <c r="B5" s="30" t="s">
        <v>37</v>
      </c>
      <c r="C5" s="30" t="s">
        <v>38</v>
      </c>
      <c r="D5" s="30" t="s">
        <v>39</v>
      </c>
      <c r="E5" s="30" t="s">
        <v>40</v>
      </c>
    </row>
    <row r="6" spans="1:5" x14ac:dyDescent="0.25">
      <c r="A6" s="28">
        <v>1</v>
      </c>
      <c r="B6" s="28"/>
      <c r="C6" s="18"/>
      <c r="D6" s="31"/>
      <c r="E6" s="28"/>
    </row>
    <row r="7" spans="1:5" x14ac:dyDescent="0.25">
      <c r="A7" s="28">
        <v>2</v>
      </c>
      <c r="B7" s="28"/>
      <c r="C7" s="18"/>
      <c r="D7" s="31"/>
      <c r="E7" s="28"/>
    </row>
    <row r="8" spans="1:5" x14ac:dyDescent="0.25">
      <c r="A8" s="28">
        <v>3</v>
      </c>
      <c r="B8" s="28"/>
      <c r="C8" s="18"/>
      <c r="D8" s="31"/>
      <c r="E8" s="28"/>
    </row>
    <row r="9" spans="1:5" x14ac:dyDescent="0.25">
      <c r="A9" s="28">
        <v>4</v>
      </c>
      <c r="B9" s="28"/>
      <c r="C9" s="18"/>
      <c r="D9" s="31"/>
      <c r="E9" s="28"/>
    </row>
    <row r="10" spans="1:5" x14ac:dyDescent="0.25">
      <c r="A10" s="28">
        <v>5</v>
      </c>
      <c r="B10" s="28"/>
      <c r="C10" s="18"/>
      <c r="D10" s="31"/>
      <c r="E10" s="28"/>
    </row>
    <row r="11" spans="1:5" x14ac:dyDescent="0.25">
      <c r="A11" s="28">
        <v>6</v>
      </c>
      <c r="B11" s="28"/>
      <c r="C11" s="18"/>
      <c r="D11" s="31"/>
      <c r="E11" s="28"/>
    </row>
    <row r="12" spans="1:5" x14ac:dyDescent="0.25">
      <c r="A12" s="28">
        <v>7</v>
      </c>
      <c r="B12" s="28"/>
      <c r="C12" s="18"/>
      <c r="D12" s="31"/>
      <c r="E12" s="28"/>
    </row>
    <row r="13" spans="1:5" x14ac:dyDescent="0.25">
      <c r="A13" s="28">
        <v>8</v>
      </c>
      <c r="B13" s="28"/>
      <c r="C13" s="18"/>
      <c r="D13" s="31"/>
      <c r="E13" s="28"/>
    </row>
    <row r="14" spans="1:5" x14ac:dyDescent="0.25">
      <c r="A14" s="28">
        <v>9</v>
      </c>
      <c r="B14" s="28"/>
      <c r="C14" s="18"/>
      <c r="D14" s="31"/>
      <c r="E14" s="28"/>
    </row>
    <row r="15" spans="1:5" x14ac:dyDescent="0.25">
      <c r="A15" s="28">
        <v>10</v>
      </c>
      <c r="B15" s="28"/>
      <c r="C15" s="18"/>
      <c r="D15" s="31"/>
      <c r="E15" s="28"/>
    </row>
    <row r="16" spans="1:5" x14ac:dyDescent="0.25">
      <c r="A16" s="28">
        <v>11</v>
      </c>
      <c r="B16" s="28"/>
      <c r="C16" s="18"/>
      <c r="D16" s="28"/>
      <c r="E16" s="28"/>
    </row>
    <row r="17" spans="1:5" x14ac:dyDescent="0.25">
      <c r="A17" s="28">
        <v>12</v>
      </c>
      <c r="B17" s="28"/>
      <c r="C17" s="18"/>
      <c r="D17" s="28"/>
      <c r="E17" s="28"/>
    </row>
    <row r="18" spans="1:5" x14ac:dyDescent="0.25">
      <c r="A18" s="28">
        <v>13</v>
      </c>
      <c r="B18" s="28"/>
      <c r="C18" s="18"/>
      <c r="D18" s="28"/>
      <c r="E18" s="28"/>
    </row>
    <row r="19" spans="1:5" x14ac:dyDescent="0.25">
      <c r="A19" s="28">
        <v>14</v>
      </c>
      <c r="B19" s="28"/>
      <c r="C19" s="18"/>
      <c r="D19" s="28"/>
      <c r="E19" s="28"/>
    </row>
    <row r="20" spans="1:5" x14ac:dyDescent="0.25">
      <c r="A20" s="28">
        <v>15</v>
      </c>
      <c r="B20" s="28"/>
      <c r="C20" s="18"/>
      <c r="D20" s="28"/>
      <c r="E20" s="28"/>
    </row>
    <row r="21" spans="1:5" x14ac:dyDescent="0.25">
      <c r="A21" s="28">
        <v>16</v>
      </c>
      <c r="B21" s="28"/>
      <c r="C21" s="18"/>
      <c r="D21" s="28"/>
      <c r="E21" s="28"/>
    </row>
    <row r="22" spans="1:5" x14ac:dyDescent="0.25">
      <c r="A22" s="28">
        <v>17</v>
      </c>
      <c r="B22" s="28"/>
      <c r="C22" s="18"/>
      <c r="D22" s="28"/>
      <c r="E22" s="28"/>
    </row>
    <row r="23" spans="1:5" x14ac:dyDescent="0.25">
      <c r="A23" s="28">
        <v>18</v>
      </c>
      <c r="B23" s="28"/>
      <c r="C23" s="18"/>
      <c r="D23" s="28"/>
      <c r="E23" s="28"/>
    </row>
    <row r="24" spans="1:5" x14ac:dyDescent="0.25">
      <c r="A24" s="28">
        <v>19</v>
      </c>
      <c r="B24" s="28"/>
      <c r="C24" s="18"/>
      <c r="D24" s="28"/>
      <c r="E24" s="28"/>
    </row>
    <row r="25" spans="1:5" x14ac:dyDescent="0.25">
      <c r="A25" s="28">
        <v>20</v>
      </c>
      <c r="B25" s="28"/>
      <c r="C25" s="18"/>
      <c r="D25" s="28"/>
      <c r="E25" s="28"/>
    </row>
    <row r="26" spans="1:5" x14ac:dyDescent="0.25">
      <c r="A26" s="28"/>
      <c r="B26" s="28"/>
      <c r="C26" s="18"/>
      <c r="D26" s="28"/>
      <c r="E26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конструкт.эл.</vt:lpstr>
      <vt:lpstr>ТО эл.оборуд.</vt:lpstr>
      <vt:lpstr>ТО ин.оборуд.</vt:lpstr>
      <vt:lpstr>ТР конструкт.эл</vt:lpstr>
      <vt:lpstr>ТР инж.об.</vt:lpstr>
      <vt:lpstr>ТР эл.оборуд.</vt:lpstr>
      <vt:lpstr>Лиц.счет. Св. расчет</vt:lpstr>
      <vt:lpstr>допол.раб.</vt:lpstr>
      <vt:lpstr>заявл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2021-01-28T07:26:22Z</cp:lastPrinted>
  <dcterms:created xsi:type="dcterms:W3CDTF">2011-07-25T05:21:17Z</dcterms:created>
  <dcterms:modified xsi:type="dcterms:W3CDTF">2023-01-26T06:34:54Z</dcterms:modified>
</cp:coreProperties>
</file>