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29" i="1" l="1"/>
  <c r="H24" i="1" s="1"/>
  <c r="F34" i="1" l="1"/>
  <c r="F29" i="1"/>
  <c r="D13" i="1"/>
  <c r="H37" i="1" l="1"/>
  <c r="F37" i="1"/>
  <c r="H36" i="1" l="1"/>
  <c r="H41" i="1" l="1"/>
  <c r="D19" i="1" s="1"/>
  <c r="F24" i="1"/>
  <c r="F36" i="1" s="1"/>
  <c r="F41" i="1" s="1"/>
  <c r="D12" i="1" s="1"/>
  <c r="D21" i="1" s="1"/>
  <c r="D20" i="1" l="1"/>
</calcChain>
</file>

<file path=xl/sharedStrings.xml><?xml version="1.0" encoding="utf-8"?>
<sst xmlns="http://schemas.openxmlformats.org/spreadsheetml/2006/main" count="39" uniqueCount="39">
  <si>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</si>
  <si>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</si>
  <si>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</si>
  <si>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</si>
  <si>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</si>
  <si>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</si>
  <si>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</si>
  <si>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</si>
  <si>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</si>
  <si>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</si>
  <si>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</si>
  <si>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</si>
  <si>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</si>
  <si>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Уборка лестничных клеток</t>
  </si>
  <si>
    <t>Санитарная очистка чердаков и подвалов</t>
  </si>
  <si>
    <t>2.Затраты по управлению многоквартиным домом</t>
  </si>
  <si>
    <t>3.Текущий ремонт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</si>
  <si>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</si>
  <si>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</si>
  <si>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</si>
  <si>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</si>
  <si>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</si>
  <si>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</si>
  <si>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</si>
  <si>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</si>
  <si>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</si>
  <si>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</si>
  <si>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</si>
  <si>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</si>
  <si>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</si>
  <si>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</si>
  <si>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</si>
  <si>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Отчет Управляющей компании ООО УК "КРОКУС"</t>
  </si>
  <si>
    <t>Получено средств от ООО УК "АРКАДА"</t>
  </si>
  <si>
    <t xml:space="preserve">многоквартирному дому по адресу ул. Металлургов,2  </t>
  </si>
  <si>
    <t xml:space="preserve">Генеральный директор </t>
  </si>
  <si>
    <t>Остаток средств на конец года</t>
  </si>
  <si>
    <t>за 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</si>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</sst>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7" workbookViewId="0">
      <selection activeCell="D20" sqref="D20:E20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1" spans="1:9" ht="15.75" x14ac:dyDescent="0.25">
      <c r="A1" s="1"/>
      <c r="B1" s="1"/>
      <c r="C1" s="1" t="s">
        <v>32</v>
      </c>
      <c r="D1" s="1"/>
      <c r="E1" s="1"/>
      <c r="F1" s="1"/>
      <c r="G1" s="1"/>
      <c r="H1" s="1"/>
      <c r="I1" s="1"/>
    </row>
    <row r="2" spans="1:9" ht="15.75" x14ac:dyDescent="0.25">
      <c r="A2" s="109" t="s">
        <v>0</v>
      </c>
      <c r="B2" s="109"/>
      <c r="C2" s="109"/>
      <c r="D2" s="109"/>
      <c r="E2" s="109"/>
      <c r="F2" s="109"/>
      <c r="G2" s="109"/>
      <c r="H2" s="109"/>
      <c r="I2" s="109"/>
    </row>
    <row r="3" spans="1:9" ht="15.75" x14ac:dyDescent="0.25">
      <c r="A3" s="109" t="s">
        <v>34</v>
      </c>
      <c r="B3" s="109"/>
      <c r="C3" s="109"/>
      <c r="D3" s="109"/>
      <c r="E3" s="109"/>
      <c r="F3" s="109"/>
      <c r="G3" s="109"/>
      <c r="H3" s="109"/>
      <c r="I3" s="109"/>
    </row>
    <row r="4" spans="1:9" ht="15.75" x14ac:dyDescent="0.25">
      <c r="A4" s="109" t="s">
        <v>37</v>
      </c>
      <c r="B4" s="109"/>
      <c r="C4" s="109"/>
      <c r="D4" s="109"/>
      <c r="E4" s="109"/>
      <c r="F4" s="109"/>
      <c r="G4" s="109"/>
      <c r="H4" s="109"/>
      <c r="I4" s="109"/>
    </row>
    <row r="6" spans="1:9" x14ac:dyDescent="0.25">
      <c r="A6" s="39" t="s">
        <v>1</v>
      </c>
      <c r="B6" s="110"/>
      <c r="C6" s="110"/>
      <c r="D6" s="40"/>
      <c r="E6" s="39" t="s">
        <v>2</v>
      </c>
      <c r="F6" s="110"/>
      <c r="G6" s="110"/>
      <c r="H6" s="110"/>
      <c r="I6" s="40"/>
    </row>
    <row r="7" spans="1:9" x14ac:dyDescent="0.25">
      <c r="A7" s="111" t="s">
        <v>3</v>
      </c>
      <c r="B7" s="112"/>
      <c r="C7" s="112"/>
      <c r="D7" s="113"/>
      <c r="E7" s="39">
        <v>10270.200000000001</v>
      </c>
      <c r="F7" s="110"/>
      <c r="G7" s="110"/>
      <c r="H7" s="110"/>
      <c r="I7" s="40"/>
    </row>
    <row r="8" spans="1:9" x14ac:dyDescent="0.25">
      <c r="A8" s="114" t="s">
        <v>4</v>
      </c>
      <c r="B8" s="115"/>
      <c r="C8" s="115"/>
      <c r="D8" s="116"/>
      <c r="E8" s="39">
        <v>112</v>
      </c>
      <c r="F8" s="110"/>
      <c r="G8" s="110"/>
      <c r="H8" s="110"/>
      <c r="I8" s="110"/>
    </row>
    <row r="9" spans="1:9" x14ac:dyDescent="0.25">
      <c r="A9" s="2"/>
      <c r="B9" s="3"/>
      <c r="C9" s="4"/>
      <c r="D9" s="63" t="s">
        <v>5</v>
      </c>
      <c r="E9" s="64"/>
      <c r="F9" s="63"/>
      <c r="G9" s="64"/>
      <c r="H9" s="63"/>
      <c r="I9" s="64"/>
    </row>
    <row r="10" spans="1:9" ht="45" customHeight="1" x14ac:dyDescent="0.25">
      <c r="A10" s="5"/>
      <c r="B10" s="6"/>
      <c r="C10" s="7"/>
      <c r="D10" s="117"/>
      <c r="E10" s="118"/>
      <c r="F10" s="117"/>
      <c r="G10" s="118"/>
      <c r="H10" s="117"/>
      <c r="I10" s="118"/>
    </row>
    <row r="11" spans="1:9" ht="30.75" customHeight="1" x14ac:dyDescent="0.25">
      <c r="A11" s="102" t="s">
        <v>20</v>
      </c>
      <c r="B11" s="103"/>
      <c r="C11" s="104"/>
      <c r="D11" s="105">
        <v>-1497773.12</v>
      </c>
      <c r="E11" s="106"/>
      <c r="F11" s="107"/>
      <c r="G11" s="108"/>
      <c r="H11" s="105"/>
      <c r="I11" s="106"/>
    </row>
    <row r="12" spans="1:9" x14ac:dyDescent="0.25">
      <c r="A12" s="43" t="s">
        <v>6</v>
      </c>
      <c r="B12" s="44"/>
      <c r="C12" s="45"/>
      <c r="D12" s="46">
        <f>F41</f>
        <v>2552778.42</v>
      </c>
      <c r="E12" s="40"/>
      <c r="F12" s="39"/>
      <c r="G12" s="40"/>
      <c r="H12" s="46"/>
      <c r="I12" s="40"/>
    </row>
    <row r="13" spans="1:9" x14ac:dyDescent="0.25">
      <c r="A13" s="93" t="s">
        <v>7</v>
      </c>
      <c r="B13" s="94"/>
      <c r="C13" s="95"/>
      <c r="D13" s="99">
        <f>93391.57+2243005.46+10477.19+97223.88</f>
        <v>2444098.0999999996</v>
      </c>
      <c r="E13" s="100"/>
      <c r="F13" s="99"/>
      <c r="G13" s="100"/>
      <c r="H13" s="88"/>
      <c r="I13" s="89"/>
    </row>
    <row r="14" spans="1:9" x14ac:dyDescent="0.25">
      <c r="A14" s="96"/>
      <c r="B14" s="97"/>
      <c r="C14" s="98"/>
      <c r="D14" s="101"/>
      <c r="E14" s="54"/>
      <c r="F14" s="101"/>
      <c r="G14" s="54"/>
      <c r="H14" s="55"/>
      <c r="I14" s="56"/>
    </row>
    <row r="15" spans="1:9" x14ac:dyDescent="0.25">
      <c r="A15" s="70" t="s">
        <v>25</v>
      </c>
      <c r="B15" s="71"/>
      <c r="C15" s="72"/>
      <c r="D15" s="76">
        <v>720</v>
      </c>
      <c r="E15" s="77"/>
      <c r="F15" s="82"/>
      <c r="G15" s="83"/>
      <c r="H15" s="88"/>
      <c r="I15" s="89"/>
    </row>
    <row r="16" spans="1:9" x14ac:dyDescent="0.25">
      <c r="A16" s="73"/>
      <c r="B16" s="74"/>
      <c r="C16" s="75"/>
      <c r="D16" s="78"/>
      <c r="E16" s="79"/>
      <c r="F16" s="84"/>
      <c r="G16" s="85"/>
      <c r="H16" s="90"/>
      <c r="I16" s="91"/>
    </row>
    <row r="17" spans="1:9" x14ac:dyDescent="0.25">
      <c r="A17" s="57"/>
      <c r="B17" s="58"/>
      <c r="C17" s="59"/>
      <c r="D17" s="80"/>
      <c r="E17" s="81"/>
      <c r="F17" s="86"/>
      <c r="G17" s="87"/>
      <c r="H17" s="55"/>
      <c r="I17" s="56"/>
    </row>
    <row r="18" spans="1:9" ht="32.25" customHeight="1" x14ac:dyDescent="0.25">
      <c r="A18" s="48" t="s">
        <v>33</v>
      </c>
      <c r="B18" s="49"/>
      <c r="C18" s="50"/>
      <c r="D18" s="39"/>
      <c r="E18" s="40"/>
      <c r="F18" s="24"/>
      <c r="G18" s="25"/>
      <c r="H18" s="22"/>
      <c r="I18" s="23"/>
    </row>
    <row r="19" spans="1:9" x14ac:dyDescent="0.25">
      <c r="A19" s="43" t="s">
        <v>8</v>
      </c>
      <c r="B19" s="44"/>
      <c r="C19" s="45"/>
      <c r="D19" s="92">
        <f>H41</f>
        <v>2818934.88</v>
      </c>
      <c r="E19" s="52"/>
      <c r="F19" s="51"/>
      <c r="G19" s="52"/>
      <c r="H19" s="46"/>
      <c r="I19" s="40"/>
    </row>
    <row r="20" spans="1:9" x14ac:dyDescent="0.25">
      <c r="A20" s="43" t="s">
        <v>36</v>
      </c>
      <c r="B20" s="44"/>
      <c r="C20" s="45"/>
      <c r="D20" s="46">
        <f>D11+D12+D15+D18-D19</f>
        <v>-1763209.58</v>
      </c>
      <c r="E20" s="40"/>
      <c r="F20" s="39"/>
      <c r="G20" s="40"/>
      <c r="H20" s="39"/>
      <c r="I20" s="40"/>
    </row>
    <row r="21" spans="1:9" ht="21" customHeight="1" x14ac:dyDescent="0.25">
      <c r="A21" s="48" t="s">
        <v>21</v>
      </c>
      <c r="B21" s="49"/>
      <c r="C21" s="50"/>
      <c r="D21" s="46">
        <f>D12/(E7+E8)/12</f>
        <v>20.490024753905722</v>
      </c>
      <c r="E21" s="47"/>
      <c r="F21" s="46"/>
      <c r="G21" s="47"/>
      <c r="H21" s="39"/>
      <c r="I21" s="40"/>
    </row>
    <row r="22" spans="1:9" ht="15" customHeight="1" x14ac:dyDescent="0.25">
      <c r="A22" s="60"/>
      <c r="B22" s="61"/>
      <c r="C22" s="61"/>
      <c r="D22" s="61"/>
      <c r="E22" s="62"/>
      <c r="F22" s="63" t="s">
        <v>22</v>
      </c>
      <c r="G22" s="64"/>
      <c r="H22" s="63" t="s">
        <v>23</v>
      </c>
      <c r="I22" s="64"/>
    </row>
    <row r="23" spans="1:9" ht="15" customHeight="1" x14ac:dyDescent="0.25">
      <c r="A23" s="60"/>
      <c r="B23" s="61"/>
      <c r="C23" s="61"/>
      <c r="D23" s="61"/>
      <c r="E23" s="62"/>
      <c r="F23" s="65"/>
      <c r="G23" s="66"/>
      <c r="H23" s="65"/>
      <c r="I23" s="66"/>
    </row>
    <row r="24" spans="1:9" x14ac:dyDescent="0.25">
      <c r="A24" s="67" t="s">
        <v>9</v>
      </c>
      <c r="B24" s="68"/>
      <c r="C24" s="68"/>
      <c r="D24" s="68"/>
      <c r="E24" s="69"/>
      <c r="F24" s="35">
        <f>F25+F26+F27+F28+F29+F30+F31+F32</f>
        <v>1154314.53</v>
      </c>
      <c r="G24" s="41"/>
      <c r="H24" s="35">
        <f>H25+H26+H27+H28+H29+H30+H31+H32</f>
        <v>1134279.5900000001</v>
      </c>
      <c r="I24" s="41"/>
    </row>
    <row r="25" spans="1:9" x14ac:dyDescent="0.25">
      <c r="A25" s="48" t="s">
        <v>10</v>
      </c>
      <c r="B25" s="49"/>
      <c r="C25" s="49"/>
      <c r="D25" s="49"/>
      <c r="E25" s="50"/>
      <c r="F25" s="53">
        <v>37362.83</v>
      </c>
      <c r="G25" s="54"/>
      <c r="H25" s="55">
        <v>97346.95</v>
      </c>
      <c r="I25" s="56"/>
    </row>
    <row r="26" spans="1:9" x14ac:dyDescent="0.25">
      <c r="A26" s="57" t="s">
        <v>11</v>
      </c>
      <c r="B26" s="58"/>
      <c r="C26" s="58"/>
      <c r="D26" s="58"/>
      <c r="E26" s="59"/>
      <c r="F26" s="46">
        <v>151109.04</v>
      </c>
      <c r="G26" s="47"/>
      <c r="H26" s="39">
        <v>41471</v>
      </c>
      <c r="I26" s="40"/>
    </row>
    <row r="27" spans="1:9" x14ac:dyDescent="0.25">
      <c r="A27" s="43" t="s">
        <v>12</v>
      </c>
      <c r="B27" s="44"/>
      <c r="C27" s="44"/>
      <c r="D27" s="44"/>
      <c r="E27" s="45"/>
      <c r="F27" s="46">
        <v>62293.8</v>
      </c>
      <c r="G27" s="47"/>
      <c r="H27" s="39">
        <v>47572.57</v>
      </c>
      <c r="I27" s="40"/>
    </row>
    <row r="28" spans="1:9" x14ac:dyDescent="0.25">
      <c r="A28" s="43" t="s">
        <v>17</v>
      </c>
      <c r="B28" s="44"/>
      <c r="C28" s="44"/>
      <c r="D28" s="44"/>
      <c r="E28" s="45"/>
      <c r="F28" s="46">
        <v>49835.040000000001</v>
      </c>
      <c r="G28" s="47"/>
      <c r="H28" s="51">
        <v>86742.75</v>
      </c>
      <c r="I28" s="52"/>
    </row>
    <row r="29" spans="1:9" ht="30" customHeight="1" x14ac:dyDescent="0.25">
      <c r="A29" s="48" t="s">
        <v>38</v>
      </c>
      <c r="B29" s="49"/>
      <c r="C29" s="49"/>
      <c r="D29" s="49"/>
      <c r="E29" s="50"/>
      <c r="F29" s="46">
        <f>423597.84</f>
        <v>423597.84</v>
      </c>
      <c r="G29" s="47"/>
      <c r="H29" s="39">
        <f>398680.32+11750+20600</f>
        <v>431030.32</v>
      </c>
      <c r="I29" s="40"/>
    </row>
    <row r="30" spans="1:9" x14ac:dyDescent="0.25">
      <c r="A30" s="43" t="s">
        <v>13</v>
      </c>
      <c r="B30" s="44"/>
      <c r="C30" s="44"/>
      <c r="D30" s="44"/>
      <c r="E30" s="45"/>
      <c r="F30" s="46">
        <v>430115.98</v>
      </c>
      <c r="G30" s="47"/>
      <c r="H30" s="39">
        <v>430116</v>
      </c>
      <c r="I30" s="40"/>
    </row>
    <row r="31" spans="1:9" x14ac:dyDescent="0.25">
      <c r="A31" s="8" t="s">
        <v>18</v>
      </c>
      <c r="B31" s="9"/>
      <c r="C31" s="9"/>
      <c r="D31" s="9"/>
      <c r="E31" s="10"/>
      <c r="F31" s="37"/>
      <c r="G31" s="38"/>
      <c r="H31" s="39"/>
      <c r="I31" s="40"/>
    </row>
    <row r="32" spans="1:9" x14ac:dyDescent="0.25">
      <c r="A32" s="43" t="s">
        <v>14</v>
      </c>
      <c r="B32" s="44"/>
      <c r="C32" s="44"/>
      <c r="D32" s="44"/>
      <c r="E32" s="45"/>
      <c r="F32" s="46"/>
      <c r="G32" s="47"/>
      <c r="H32" s="39"/>
      <c r="I32" s="40"/>
    </row>
    <row r="33" spans="1:10" x14ac:dyDescent="0.25">
      <c r="A33" s="32" t="s">
        <v>15</v>
      </c>
      <c r="B33" s="33"/>
      <c r="C33" s="33"/>
      <c r="D33" s="33"/>
      <c r="E33" s="34"/>
      <c r="F33" s="35">
        <v>479662.26</v>
      </c>
      <c r="G33" s="41"/>
      <c r="H33" s="42">
        <v>479662.32</v>
      </c>
      <c r="I33" s="36"/>
    </row>
    <row r="34" spans="1:10" x14ac:dyDescent="0.25">
      <c r="A34" s="32" t="s">
        <v>16</v>
      </c>
      <c r="B34" s="33"/>
      <c r="C34" s="33"/>
      <c r="D34" s="33"/>
      <c r="E34" s="34"/>
      <c r="F34" s="35">
        <f>712076.09+0.28-6944.04</f>
        <v>705132.33</v>
      </c>
      <c r="G34" s="41"/>
      <c r="H34" s="42">
        <v>957695</v>
      </c>
      <c r="I34" s="36"/>
    </row>
    <row r="35" spans="1:10" x14ac:dyDescent="0.25">
      <c r="A35" s="32" t="s">
        <v>19</v>
      </c>
      <c r="B35" s="33"/>
      <c r="C35" s="33"/>
      <c r="D35" s="33"/>
      <c r="E35" s="34"/>
      <c r="F35" s="35"/>
      <c r="G35" s="41"/>
      <c r="H35" s="35"/>
      <c r="I35" s="41"/>
    </row>
    <row r="36" spans="1:10" x14ac:dyDescent="0.25">
      <c r="A36" s="32" t="s">
        <v>26</v>
      </c>
      <c r="B36" s="33"/>
      <c r="C36" s="33"/>
      <c r="D36" s="33"/>
      <c r="E36" s="34"/>
      <c r="F36" s="35">
        <f>F24+F33+F34+F35</f>
        <v>2339109.12</v>
      </c>
      <c r="G36" s="41"/>
      <c r="H36" s="35">
        <f>H24+H33+H34+H35</f>
        <v>2571636.91</v>
      </c>
      <c r="I36" s="41"/>
      <c r="J36" s="11"/>
    </row>
    <row r="37" spans="1:10" x14ac:dyDescent="0.25">
      <c r="A37" s="12" t="s">
        <v>27</v>
      </c>
      <c r="B37" s="13"/>
      <c r="C37" s="13"/>
      <c r="D37" s="13"/>
      <c r="E37" s="14"/>
      <c r="F37" s="35">
        <f>F38+F39+F40</f>
        <v>213669.3</v>
      </c>
      <c r="G37" s="41"/>
      <c r="H37" s="35">
        <f>H38+H39+H40</f>
        <v>247297.96999999997</v>
      </c>
      <c r="I37" s="41"/>
    </row>
    <row r="38" spans="1:10" x14ac:dyDescent="0.25">
      <c r="A38" s="15" t="s">
        <v>28</v>
      </c>
      <c r="B38" s="16"/>
      <c r="C38" s="16"/>
      <c r="D38" s="16"/>
      <c r="E38" s="17"/>
      <c r="F38" s="30">
        <v>101539.38</v>
      </c>
      <c r="G38" s="31"/>
      <c r="H38" s="30">
        <v>110956.68</v>
      </c>
      <c r="I38" s="31"/>
    </row>
    <row r="39" spans="1:10" x14ac:dyDescent="0.25">
      <c r="A39" s="15" t="s">
        <v>29</v>
      </c>
      <c r="B39" s="16"/>
      <c r="C39" s="16"/>
      <c r="D39" s="16"/>
      <c r="E39" s="17"/>
      <c r="F39" s="30">
        <v>11213.28</v>
      </c>
      <c r="G39" s="31"/>
      <c r="H39" s="30">
        <v>84278.87</v>
      </c>
      <c r="I39" s="31"/>
    </row>
    <row r="40" spans="1:10" x14ac:dyDescent="0.25">
      <c r="A40" s="27" t="s">
        <v>30</v>
      </c>
      <c r="B40" s="28"/>
      <c r="C40" s="28"/>
      <c r="D40" s="28"/>
      <c r="E40" s="29"/>
      <c r="F40" s="30">
        <v>100916.64</v>
      </c>
      <c r="G40" s="31"/>
      <c r="H40" s="30">
        <v>52062.42</v>
      </c>
      <c r="I40" s="31"/>
    </row>
    <row r="41" spans="1:10" x14ac:dyDescent="0.25">
      <c r="A41" s="32" t="s">
        <v>24</v>
      </c>
      <c r="B41" s="33"/>
      <c r="C41" s="33"/>
      <c r="D41" s="33"/>
      <c r="E41" s="34"/>
      <c r="F41" s="35">
        <f>F36+F37</f>
        <v>2552778.42</v>
      </c>
      <c r="G41" s="36"/>
      <c r="H41" s="35">
        <f>H36+H37</f>
        <v>2818934.88</v>
      </c>
      <c r="I41" s="36"/>
    </row>
    <row r="42" spans="1:10" x14ac:dyDescent="0.25">
      <c r="A42" s="18"/>
      <c r="B42" s="18"/>
      <c r="C42" s="18"/>
      <c r="D42" s="18"/>
      <c r="E42" s="18"/>
      <c r="F42" s="19"/>
      <c r="G42" s="20"/>
      <c r="H42" s="19"/>
      <c r="I42" s="20"/>
    </row>
    <row r="43" spans="1:10" x14ac:dyDescent="0.25">
      <c r="A43" s="26" t="s">
        <v>35</v>
      </c>
      <c r="B43" s="18"/>
      <c r="C43" s="18"/>
      <c r="D43" s="18"/>
      <c r="E43" s="18"/>
      <c r="F43" s="19"/>
      <c r="G43" s="20"/>
      <c r="H43" s="21" t="s">
        <v>31</v>
      </c>
      <c r="I43" s="20"/>
    </row>
  </sheetData>
  <mergeCells count="95">
    <mergeCell ref="A11:C11"/>
    <mergeCell ref="D11:E11"/>
    <mergeCell ref="F11:G11"/>
    <mergeCell ref="H11:I11"/>
    <mergeCell ref="A2:I2"/>
    <mergeCell ref="A3:I3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4:I4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F19:G19"/>
    <mergeCell ref="H19:I19"/>
    <mergeCell ref="A18:C18"/>
    <mergeCell ref="D18:E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2:E32"/>
    <mergeCell ref="F32:G32"/>
    <mergeCell ref="H32:I32"/>
    <mergeCell ref="A33:E33"/>
    <mergeCell ref="F33:G33"/>
    <mergeCell ref="H33:I33"/>
    <mergeCell ref="A36:E36"/>
    <mergeCell ref="F36:G36"/>
    <mergeCell ref="H36:I36"/>
    <mergeCell ref="A34:E34"/>
    <mergeCell ref="F34:G34"/>
    <mergeCell ref="H34:I34"/>
    <mergeCell ref="A35:E35"/>
    <mergeCell ref="F35:G35"/>
    <mergeCell ref="H35:I35"/>
    <mergeCell ref="F31:G31"/>
    <mergeCell ref="H31:I31"/>
    <mergeCell ref="F39:G39"/>
    <mergeCell ref="H39:I39"/>
    <mergeCell ref="F37:G37"/>
    <mergeCell ref="H37:I37"/>
    <mergeCell ref="F38:G38"/>
    <mergeCell ref="H38:I38"/>
    <mergeCell ref="A40:E40"/>
    <mergeCell ref="F40:G40"/>
    <mergeCell ref="H40:I40"/>
    <mergeCell ref="A41:E41"/>
    <mergeCell ref="F41:G41"/>
    <mergeCell ref="H41:I4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2022-03-09T03:19:07Z</dcterms:modified>
</cp:coreProperties>
</file>