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ГОРОД\Сосновая\"/>
    </mc:Choice>
  </mc:AlternateContent>
  <xr:revisionPtr revIDLastSave="0" documentId="13_ncr:1_{4EE44946-61EC-4C1F-85C3-8A8BE508AECF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инж.об." sheetId="4" r:id="rId5"/>
    <sheet name="ТР эл.оборуд." sheetId="7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2" l="1"/>
  <c r="C65" i="2"/>
  <c r="D69" i="1"/>
  <c r="C69" i="1"/>
  <c r="D23" i="9"/>
  <c r="D21" i="6"/>
  <c r="D60" i="2"/>
  <c r="C60" i="2"/>
  <c r="L10" i="5"/>
  <c r="D62" i="1"/>
  <c r="C62" i="1"/>
  <c r="D53" i="2"/>
  <c r="C53" i="2"/>
  <c r="D56" i="1"/>
  <c r="C56" i="1"/>
  <c r="D12" i="4"/>
  <c r="C12" i="4"/>
  <c r="D49" i="2"/>
  <c r="C49" i="2"/>
  <c r="C48" i="1"/>
  <c r="C42" i="2"/>
  <c r="C19" i="6"/>
  <c r="C43" i="1"/>
  <c r="C21" i="9" l="1"/>
  <c r="C15" i="6"/>
  <c r="C38" i="2"/>
  <c r="C37" i="1"/>
  <c r="C16" i="9" l="1"/>
  <c r="C34" i="2"/>
  <c r="C32" i="1"/>
  <c r="D10" i="9" l="1"/>
  <c r="D16" i="9" s="1"/>
  <c r="D21" i="9" s="1"/>
  <c r="C10" i="9"/>
  <c r="D6" i="4"/>
  <c r="D8" i="4" s="1"/>
  <c r="D10" i="4" s="1"/>
  <c r="C30" i="2" l="1"/>
  <c r="C28" i="1"/>
  <c r="C24" i="2" l="1"/>
  <c r="C21" i="1"/>
  <c r="C19" i="2" l="1"/>
  <c r="C16" i="1"/>
  <c r="C10" i="3" l="1"/>
  <c r="C14" i="2"/>
  <c r="C12" i="1"/>
  <c r="D6" i="3" l="1"/>
  <c r="D10" i="3" s="1"/>
  <c r="D12" i="3" s="1"/>
  <c r="D14" i="3" s="1"/>
  <c r="C10" i="6"/>
  <c r="D10" i="6" s="1"/>
  <c r="D15" i="6" s="1"/>
  <c r="D19" i="6" s="1"/>
  <c r="C9" i="2"/>
  <c r="C10" i="2" l="1"/>
  <c r="D10" i="2" s="1"/>
  <c r="D14" i="2" s="1"/>
  <c r="D19" i="2" s="1"/>
  <c r="D24" i="2" s="1"/>
  <c r="D30" i="2" s="1"/>
  <c r="D34" i="2" s="1"/>
  <c r="D38" i="2" s="1"/>
  <c r="D42" i="2" s="1"/>
  <c r="C8" i="1"/>
  <c r="D8" i="1" s="1"/>
  <c r="D12" i="1" s="1"/>
  <c r="D16" i="1" s="1"/>
  <c r="D21" i="1" s="1"/>
  <c r="D28" i="1" s="1"/>
  <c r="D32" i="1" s="1"/>
  <c r="D37" i="1" s="1"/>
  <c r="D43" i="1" s="1"/>
  <c r="D48" i="1" s="1"/>
  <c r="M4" i="5" l="1"/>
  <c r="L4" i="5"/>
  <c r="K4" i="5"/>
  <c r="J4" i="5"/>
  <c r="I4" i="5"/>
  <c r="H4" i="5"/>
  <c r="G4" i="5"/>
  <c r="F4" i="5"/>
  <c r="E4" i="5"/>
  <c r="D4" i="5"/>
  <c r="C4" i="5"/>
  <c r="B4" i="5"/>
  <c r="G19" i="5"/>
  <c r="M14" i="5"/>
  <c r="L14" i="5"/>
  <c r="K14" i="5"/>
  <c r="J14" i="5"/>
  <c r="I14" i="5"/>
  <c r="H14" i="5"/>
  <c r="G14" i="5"/>
  <c r="F14" i="5"/>
  <c r="E14" i="5"/>
  <c r="D14" i="5"/>
  <c r="C14" i="5"/>
  <c r="B14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24" i="5" l="1"/>
  <c r="L24" i="5"/>
  <c r="I24" i="5"/>
  <c r="H24" i="5"/>
  <c r="G24" i="5"/>
  <c r="K24" i="5"/>
  <c r="B24" i="5"/>
  <c r="J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<sst xmlns="http://schemas.openxmlformats.org/spreadsheetml/2006/main" count="274" uniqueCount="137">
  <si>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</si>
  <si>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</si>
  <si>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</si>
  <si>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</si>
  <si>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</si>
  <si>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</si>
  <si>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</si>
  <si>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</si>
  <si>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</si>
  <si>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</si>
  <si>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</si>
  <si>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</si>
  <si>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</si>
  <si>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</si>
  <si>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</si>
  <si>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</si>
  <si>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</si>
  <si>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</si>
  <si>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</si>
  <si>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</si>
  <si>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</si>
  <si>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</si>
  <si>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</si>
  <si>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</si>
  <si>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</si>
  <si>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</si>
  <si>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</si>
  <si>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</si>
  <si>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</si>
  <si>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</si>
  <si>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</si>
  <si>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</si>
  <si>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</si>
  <si>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</si>
  <si>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</si>
  <si>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</si>
  <si>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</si>
  <si>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</si>
  <si>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</si>
  <si>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</si>
  <si>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</si>
  <si>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</si>
  <si>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</si>
  <si>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</si>
  <si>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</si>
  <si>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</si>
  <si>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</si>
  <si>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</si>
  <si>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</si>
  <si>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</si>
  <si>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</si>
  <si>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</si>
  <si>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</si>
  <si>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</si>
  <si>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</si>
  <si>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</si>
  <si>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</si>
  <si>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</si>
  <si>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Техобслуживание и снятие показаний общедомового теплосчетчика</t>
  </si>
  <si>
    <t>Техническое обслуживание домофона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</si>
  <si>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</si>
  <si>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</si>
  <si>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</si>
  <si>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</si>
  <si>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Очистка балконных козырьков. Парапедов от снега</t>
  </si>
  <si>
    <t>Лицевой счет. Сводный расчет  2022г</t>
  </si>
  <si>
    <t>Лицевой счёт  2022г</t>
  </si>
  <si>
    <t>Очистка подъездных козырьков. Уборка снега с крыши</t>
  </si>
  <si>
    <t>Замена светильника 15вт</t>
  </si>
  <si>
    <t>Ремонт прожектора</t>
  </si>
  <si>
    <t>Закрытие электрощитов в подъездах</t>
  </si>
  <si>
    <t>Автовышка 0,5 ч</t>
  </si>
  <si>
    <t>Замена доводчика входной двери Пордъезд №4</t>
  </si>
  <si>
    <t>Лицевой счёт 2022г</t>
  </si>
  <si>
    <t>Итого за февраль</t>
  </si>
  <si>
    <t xml:space="preserve">Укладка ковриков в подъездах </t>
  </si>
  <si>
    <t>Регулировка петель. Установка доводчика. Установка ручки на пластиковую дверь. Подъезд №2</t>
  </si>
  <si>
    <t>Итого за март</t>
  </si>
  <si>
    <t>Приобретение замка 1шт</t>
  </si>
  <si>
    <t>Демонтаж металлического козырька Квартира №187</t>
  </si>
  <si>
    <t>Замена водосточного желоба Подъезд №2</t>
  </si>
  <si>
    <t>Итого за апрель</t>
  </si>
  <si>
    <t>Смазка шарниров подъездной двери. Выравнивание поверхности. Подъезд№1</t>
  </si>
  <si>
    <t>Регулировка петель. Замена шпингалета  вшпульку. Выравнивание створки. Подъезд №1 (Анком)</t>
  </si>
  <si>
    <t>Закрепление канализационного стояка Подъезд №1</t>
  </si>
  <si>
    <t>Вывод воды для полива. Установка кранов</t>
  </si>
  <si>
    <t>Замена крана для полива</t>
  </si>
  <si>
    <t>Итого за май</t>
  </si>
  <si>
    <t>Открытие и закрытие окон для мытья</t>
  </si>
  <si>
    <t>Чистка вытяжки</t>
  </si>
  <si>
    <t>Установка и подключение погружного насоса для откачки грунтовых вод  Подвал №2</t>
  </si>
  <si>
    <t>Выдана жителям краска для покраски на придомовой территории</t>
  </si>
  <si>
    <t>Установка забора. Сварочные работы</t>
  </si>
  <si>
    <t xml:space="preserve">Покраска поручней, скамеек, заборчика </t>
  </si>
  <si>
    <t>Привоз земли</t>
  </si>
  <si>
    <t>Итого за июнь</t>
  </si>
  <si>
    <t>Замена запорной арматуры</t>
  </si>
  <si>
    <t>Скос травы на придомовой территории</t>
  </si>
  <si>
    <t>Покраска детского городка</t>
  </si>
  <si>
    <t>Покраска бордюр водоимульсией</t>
  </si>
  <si>
    <t>Ремонт скамейки на детской площадке</t>
  </si>
  <si>
    <t>Промывка теплообменника и фильтров в теплоузле №</t>
  </si>
  <si>
    <t>Итого за июль</t>
  </si>
  <si>
    <t xml:space="preserve">Замена прожектора </t>
  </si>
  <si>
    <t xml:space="preserve">Автовышка 45 мин </t>
  </si>
  <si>
    <t>Замена светильника  9 этаж Подъезд №3</t>
  </si>
  <si>
    <t>Ремонт качели на детской площадке</t>
  </si>
  <si>
    <t>Покраска арки крыши на подъезде №2, скамейки и тенисного стола</t>
  </si>
  <si>
    <t>Замена запорной арматуры на стояке отопления в подвале Подъезд №4</t>
  </si>
  <si>
    <t>Замена крана на стояке отопления в подвале Подъезд №2</t>
  </si>
  <si>
    <t>Итого за август</t>
  </si>
  <si>
    <t xml:space="preserve"> Подъезд №4</t>
  </si>
  <si>
    <t>Автовышка 1 час</t>
  </si>
  <si>
    <t>Замена затвора шарового на задвижку в теплоузле в подвале №4</t>
  </si>
  <si>
    <t xml:space="preserve">Сентябрь </t>
  </si>
  <si>
    <t xml:space="preserve">Уборка кранов для полива </t>
  </si>
  <si>
    <t>Итого за сентябрь</t>
  </si>
  <si>
    <t>Гермитизация балконных швов Квартира №55</t>
  </si>
  <si>
    <t>Уборка чердаков</t>
  </si>
  <si>
    <t>Замена задвижки на подаче горячей воды в узле учета в подвале Подъезд №4</t>
  </si>
  <si>
    <t>Обработка подвала гипхлоридом</t>
  </si>
  <si>
    <t>Установка катушки в теплоузле в систему отопления</t>
  </si>
  <si>
    <t>Снятие водосчетчика в теплоузле №4 на поверку</t>
  </si>
  <si>
    <t xml:space="preserve">Запуск подъездного отопления </t>
  </si>
  <si>
    <t>Итого за октябрь</t>
  </si>
  <si>
    <t>Замена кранов на стояке отопления в подвале. Развоздушка отопления Квартира №137</t>
  </si>
  <si>
    <t>Поверка  механического счетчика в подвале</t>
  </si>
  <si>
    <t>Итого за ноябрь</t>
  </si>
  <si>
    <t>Усстановка доски объявления в тамбур подъезда №4</t>
  </si>
  <si>
    <t>Стоимость доски объявления</t>
  </si>
  <si>
    <t>Замена ламп 9вт 2шт Подъезд №2</t>
  </si>
  <si>
    <t>Дезинфекция после трупа Квартира №166</t>
  </si>
  <si>
    <t>Снятие водосчетчика в теплоузле №2 на поверку</t>
  </si>
  <si>
    <t>Установка водосчетчика после поверки Подъезд №2</t>
  </si>
  <si>
    <t>Квартира №8 Замена и установка отопительных приборов</t>
  </si>
  <si>
    <t>Итого за декабрь</t>
  </si>
  <si>
    <t>Выравнивание створки окна Анком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</si>
</sst>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0" borderId="3" xfId="0" applyBorder="1" applyAlignment="1">
      <alignment horizontal="center"/>
    </xf>
    <xf numFmtId="0" fontId="1" fillId="0" borderId="4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0" xfId="0" applyFont="1"/>
    <xf numFmtId="0" fontId="8" fillId="0" borderId="8" xfId="0" applyFont="1" applyBorder="1"/>
    <xf numFmtId="0" fontId="8" fillId="0" borderId="9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0" fillId="2" borderId="6" xfId="0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opLeftCell="A51" workbookViewId="0">
      <selection activeCell="D70" sqref="D7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0" t="s">
        <v>66</v>
      </c>
      <c r="C1" s="70"/>
      <c r="D1" s="70"/>
      <c r="E1" s="6"/>
      <c r="F1" s="6"/>
      <c r="G1" s="6"/>
      <c r="H1" s="6"/>
    </row>
    <row r="2" spans="1:8" ht="15.95" customHeight="1" x14ac:dyDescent="0.25">
      <c r="A2" s="1"/>
      <c r="B2" s="2" t="s">
        <v>57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0" t="s">
        <v>4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8"/>
      <c r="B5" s="59" t="s">
        <v>2</v>
      </c>
      <c r="C5" s="60"/>
      <c r="D5" s="60"/>
      <c r="E5" s="1"/>
      <c r="F5" s="1"/>
      <c r="G5" s="1"/>
      <c r="H5" s="1"/>
    </row>
    <row r="6" spans="1:8" ht="27" customHeight="1" x14ac:dyDescent="0.25">
      <c r="A6" s="61">
        <v>1</v>
      </c>
      <c r="B6" s="58" t="s">
        <v>58</v>
      </c>
      <c r="C6" s="58">
        <v>1223.92</v>
      </c>
      <c r="D6" s="59"/>
      <c r="E6" s="1"/>
      <c r="F6" s="1"/>
    </row>
    <row r="7" spans="1:8" ht="60" x14ac:dyDescent="0.25">
      <c r="A7" s="58">
        <v>2</v>
      </c>
      <c r="B7" s="58" t="s">
        <v>62</v>
      </c>
      <c r="C7" s="58">
        <v>935</v>
      </c>
      <c r="D7" s="59"/>
      <c r="E7" s="1"/>
      <c r="F7" s="1"/>
    </row>
    <row r="8" spans="1:8" x14ac:dyDescent="0.25">
      <c r="A8" s="61"/>
      <c r="B8" s="59" t="s">
        <v>63</v>
      </c>
      <c r="C8" s="59">
        <f>SUM(C6:C7)</f>
        <v>2158.92</v>
      </c>
      <c r="D8" s="59">
        <f>C8</f>
        <v>2158.92</v>
      </c>
      <c r="E8" s="1"/>
      <c r="F8" s="1"/>
    </row>
    <row r="9" spans="1:8" x14ac:dyDescent="0.25">
      <c r="A9" s="58"/>
      <c r="B9" s="59" t="s">
        <v>5</v>
      </c>
      <c r="C9" s="58"/>
      <c r="D9" s="58"/>
      <c r="E9" s="1"/>
      <c r="F9" s="1"/>
    </row>
    <row r="10" spans="1:8" ht="30" x14ac:dyDescent="0.25">
      <c r="A10" s="61">
        <v>1</v>
      </c>
      <c r="B10" s="58" t="s">
        <v>58</v>
      </c>
      <c r="C10" s="58">
        <v>1223.92</v>
      </c>
      <c r="D10" s="59"/>
      <c r="E10" s="1"/>
      <c r="F10" s="1"/>
    </row>
    <row r="11" spans="1:8" ht="60" x14ac:dyDescent="0.25">
      <c r="A11" s="58">
        <v>2</v>
      </c>
      <c r="B11" s="58" t="s">
        <v>62</v>
      </c>
      <c r="C11" s="58">
        <v>935</v>
      </c>
      <c r="D11" s="59"/>
      <c r="E11" s="1"/>
      <c r="F11" s="1"/>
    </row>
    <row r="12" spans="1:8" x14ac:dyDescent="0.25">
      <c r="A12" s="62"/>
      <c r="B12" s="59" t="s">
        <v>74</v>
      </c>
      <c r="C12" s="59">
        <f>SUM(C10:C11)</f>
        <v>2158.92</v>
      </c>
      <c r="D12" s="59">
        <f>C12+D8</f>
        <v>4317.84</v>
      </c>
      <c r="E12" s="1"/>
      <c r="F12" s="1"/>
    </row>
    <row r="13" spans="1:8" x14ac:dyDescent="0.25">
      <c r="A13" s="63"/>
      <c r="B13" s="59" t="s">
        <v>3</v>
      </c>
      <c r="C13" s="58"/>
      <c r="D13" s="59"/>
      <c r="E13" s="1"/>
      <c r="F13" s="1"/>
    </row>
    <row r="14" spans="1:8" s="5" customFormat="1" ht="30" x14ac:dyDescent="0.25">
      <c r="A14" s="61">
        <v>1</v>
      </c>
      <c r="B14" s="58" t="s">
        <v>58</v>
      </c>
      <c r="C14" s="58">
        <v>1223.92</v>
      </c>
      <c r="D14" s="59"/>
      <c r="E14" s="4"/>
      <c r="F14" s="4"/>
    </row>
    <row r="15" spans="1:8" s="5" customFormat="1" ht="60" x14ac:dyDescent="0.25">
      <c r="A15" s="58">
        <v>2</v>
      </c>
      <c r="B15" s="58" t="s">
        <v>62</v>
      </c>
      <c r="C15" s="58">
        <v>935</v>
      </c>
      <c r="D15" s="59"/>
      <c r="E15" s="4"/>
      <c r="F15" s="4"/>
    </row>
    <row r="16" spans="1:8" s="5" customFormat="1" x14ac:dyDescent="0.25">
      <c r="A16" s="62"/>
      <c r="B16" s="59" t="s">
        <v>77</v>
      </c>
      <c r="C16" s="59">
        <f>SUM(C14:C15)</f>
        <v>2158.92</v>
      </c>
      <c r="D16" s="59">
        <f>C16+D12</f>
        <v>6476.76</v>
      </c>
      <c r="E16" s="4"/>
      <c r="F16" s="4"/>
    </row>
    <row r="17" spans="1:6" s="5" customFormat="1" x14ac:dyDescent="0.25">
      <c r="A17" s="63"/>
      <c r="B17" s="59" t="s">
        <v>7</v>
      </c>
      <c r="C17" s="58"/>
      <c r="D17" s="59"/>
      <c r="E17" s="4"/>
      <c r="F17" s="4"/>
    </row>
    <row r="18" spans="1:6" s="5" customFormat="1" ht="30" x14ac:dyDescent="0.25">
      <c r="A18" s="61">
        <v>1</v>
      </c>
      <c r="B18" s="58" t="s">
        <v>58</v>
      </c>
      <c r="C18" s="58">
        <v>1223.92</v>
      </c>
      <c r="D18" s="59"/>
      <c r="E18" s="4"/>
      <c r="F18" s="4"/>
    </row>
    <row r="19" spans="1:6" s="5" customFormat="1" ht="60" x14ac:dyDescent="0.25">
      <c r="A19" s="58">
        <v>2</v>
      </c>
      <c r="B19" s="58" t="s">
        <v>62</v>
      </c>
      <c r="C19" s="58">
        <v>935</v>
      </c>
      <c r="D19" s="59"/>
      <c r="E19" s="4"/>
      <c r="F19" s="4"/>
    </row>
    <row r="20" spans="1:6" x14ac:dyDescent="0.25">
      <c r="A20" s="61">
        <v>3</v>
      </c>
      <c r="B20" s="58" t="s">
        <v>80</v>
      </c>
      <c r="C20" s="58">
        <v>4509</v>
      </c>
      <c r="D20" s="59"/>
      <c r="E20" s="1"/>
      <c r="F20" s="1"/>
    </row>
    <row r="21" spans="1:6" x14ac:dyDescent="0.25">
      <c r="A21" s="58"/>
      <c r="B21" s="59" t="s">
        <v>81</v>
      </c>
      <c r="C21" s="59">
        <f>SUM(C18:C20)</f>
        <v>6667.92</v>
      </c>
      <c r="D21" s="59">
        <f>C21+D16</f>
        <v>13144.68</v>
      </c>
      <c r="E21" s="1"/>
      <c r="F21" s="1"/>
    </row>
    <row r="22" spans="1:6" x14ac:dyDescent="0.25">
      <c r="A22" s="63"/>
      <c r="B22" s="59" t="s">
        <v>8</v>
      </c>
      <c r="C22" s="58"/>
      <c r="D22" s="59"/>
      <c r="E22" s="1"/>
      <c r="F22" s="1"/>
    </row>
    <row r="23" spans="1:6" ht="30" x14ac:dyDescent="0.25">
      <c r="A23" s="61">
        <v>1</v>
      </c>
      <c r="B23" s="58" t="s">
        <v>58</v>
      </c>
      <c r="C23" s="58">
        <v>1223.92</v>
      </c>
      <c r="D23" s="59"/>
      <c r="E23" s="1"/>
      <c r="F23" s="1"/>
    </row>
    <row r="24" spans="1:6" ht="60" x14ac:dyDescent="0.25">
      <c r="A24" s="58">
        <v>2</v>
      </c>
      <c r="B24" s="58" t="s">
        <v>62</v>
      </c>
      <c r="C24" s="58">
        <v>935</v>
      </c>
      <c r="D24" s="59"/>
      <c r="E24" s="1"/>
      <c r="F24" s="1"/>
    </row>
    <row r="25" spans="1:6" s="5" customFormat="1" ht="30" x14ac:dyDescent="0.25">
      <c r="A25" s="58">
        <v>3</v>
      </c>
      <c r="B25" s="58" t="s">
        <v>84</v>
      </c>
      <c r="C25" s="58">
        <v>744</v>
      </c>
      <c r="D25" s="59"/>
      <c r="E25" s="4"/>
      <c r="F25" s="4"/>
    </row>
    <row r="26" spans="1:6" s="5" customFormat="1" x14ac:dyDescent="0.25">
      <c r="A26" s="58">
        <v>4</v>
      </c>
      <c r="B26" s="58" t="s">
        <v>85</v>
      </c>
      <c r="C26" s="58">
        <v>755</v>
      </c>
      <c r="D26" s="59"/>
      <c r="E26" s="4"/>
      <c r="F26" s="4"/>
    </row>
    <row r="27" spans="1:6" x14ac:dyDescent="0.25">
      <c r="A27" s="58">
        <v>5</v>
      </c>
      <c r="B27" s="58" t="s">
        <v>86</v>
      </c>
      <c r="C27" s="58">
        <v>1179</v>
      </c>
      <c r="D27" s="64"/>
      <c r="E27" s="1"/>
      <c r="F27" s="1"/>
    </row>
    <row r="28" spans="1:6" x14ac:dyDescent="0.25">
      <c r="A28" s="58"/>
      <c r="B28" s="59" t="s">
        <v>87</v>
      </c>
      <c r="C28" s="59">
        <f>SUM(C23:C27)</f>
        <v>4836.92</v>
      </c>
      <c r="D28" s="59">
        <f>C28+D21</f>
        <v>17981.599999999999</v>
      </c>
      <c r="E28" s="1"/>
      <c r="F28" s="1"/>
    </row>
    <row r="29" spans="1:6" x14ac:dyDescent="0.25">
      <c r="A29" s="63"/>
      <c r="B29" s="59" t="s">
        <v>9</v>
      </c>
      <c r="C29" s="58"/>
      <c r="D29" s="59"/>
      <c r="E29" s="1"/>
      <c r="F29" s="1"/>
    </row>
    <row r="30" spans="1:6" ht="30" x14ac:dyDescent="0.25">
      <c r="A30" s="61">
        <v>1</v>
      </c>
      <c r="B30" s="58" t="s">
        <v>58</v>
      </c>
      <c r="C30" s="58">
        <v>1223.92</v>
      </c>
      <c r="D30" s="59"/>
      <c r="E30" s="1"/>
      <c r="F30" s="1"/>
    </row>
    <row r="31" spans="1:6" ht="60" x14ac:dyDescent="0.25">
      <c r="A31" s="58">
        <v>2</v>
      </c>
      <c r="B31" s="58" t="s">
        <v>62</v>
      </c>
      <c r="C31" s="58">
        <v>935</v>
      </c>
      <c r="D31" s="59"/>
      <c r="E31" s="1"/>
      <c r="F31" s="1"/>
    </row>
    <row r="32" spans="1:6" x14ac:dyDescent="0.25">
      <c r="A32" s="58"/>
      <c r="B32" s="59" t="s">
        <v>95</v>
      </c>
      <c r="C32" s="59">
        <f>SUM(C30:C31)</f>
        <v>2158.92</v>
      </c>
      <c r="D32" s="64">
        <f>C32+D28</f>
        <v>20140.519999999997</v>
      </c>
      <c r="E32" s="1"/>
      <c r="F32" s="1"/>
    </row>
    <row r="33" spans="1:6" x14ac:dyDescent="0.25">
      <c r="A33" s="63"/>
      <c r="B33" s="59" t="s">
        <v>10</v>
      </c>
      <c r="C33" s="58"/>
      <c r="D33" s="59"/>
      <c r="E33" s="1"/>
      <c r="F33" s="1"/>
    </row>
    <row r="34" spans="1:6" ht="30" x14ac:dyDescent="0.25">
      <c r="A34" s="61">
        <v>1</v>
      </c>
      <c r="B34" s="58" t="s">
        <v>58</v>
      </c>
      <c r="C34" s="58">
        <v>1223.92</v>
      </c>
      <c r="D34" s="59"/>
      <c r="E34" s="1"/>
      <c r="F34" s="1"/>
    </row>
    <row r="35" spans="1:6" ht="60" x14ac:dyDescent="0.25">
      <c r="A35" s="58">
        <v>2</v>
      </c>
      <c r="B35" s="58" t="s">
        <v>62</v>
      </c>
      <c r="C35" s="58">
        <v>935</v>
      </c>
      <c r="D35" s="59"/>
      <c r="E35" s="1"/>
      <c r="F35" s="1"/>
    </row>
    <row r="36" spans="1:6" ht="30" x14ac:dyDescent="0.25">
      <c r="A36" s="11">
        <v>3</v>
      </c>
      <c r="B36" s="58" t="s">
        <v>101</v>
      </c>
      <c r="C36" s="11">
        <v>1488</v>
      </c>
      <c r="D36" s="3"/>
      <c r="E36" s="1"/>
      <c r="F36" s="1"/>
    </row>
    <row r="37" spans="1:6" x14ac:dyDescent="0.25">
      <c r="A37" s="11"/>
      <c r="B37" s="59" t="s">
        <v>102</v>
      </c>
      <c r="C37" s="3">
        <f>SUM(C34:C36)</f>
        <v>3646.92</v>
      </c>
      <c r="D37" s="52">
        <f>C37+D32</f>
        <v>23787.439999999995</v>
      </c>
      <c r="E37" s="1"/>
      <c r="F37" s="1"/>
    </row>
    <row r="38" spans="1:6" x14ac:dyDescent="0.25">
      <c r="A38" s="63"/>
      <c r="B38" s="59" t="s">
        <v>11</v>
      </c>
      <c r="C38" s="58"/>
      <c r="D38" s="59"/>
      <c r="E38" s="1"/>
      <c r="F38" s="1"/>
    </row>
    <row r="39" spans="1:6" ht="30" x14ac:dyDescent="0.25">
      <c r="A39" s="61">
        <v>1</v>
      </c>
      <c r="B39" s="58" t="s">
        <v>58</v>
      </c>
      <c r="C39" s="58">
        <v>1223.92</v>
      </c>
      <c r="D39" s="59"/>
      <c r="E39" s="1"/>
      <c r="F39" s="1"/>
    </row>
    <row r="40" spans="1:6" ht="60" x14ac:dyDescent="0.25">
      <c r="A40" s="58">
        <v>2</v>
      </c>
      <c r="B40" s="58" t="s">
        <v>62</v>
      </c>
      <c r="C40" s="58">
        <v>935</v>
      </c>
      <c r="D40" s="59"/>
      <c r="E40" s="1"/>
      <c r="F40" s="1"/>
    </row>
    <row r="41" spans="1:6" ht="30" x14ac:dyDescent="0.25">
      <c r="A41" s="11">
        <v>3</v>
      </c>
      <c r="B41" s="58" t="s">
        <v>108</v>
      </c>
      <c r="C41" s="11">
        <v>6847.4</v>
      </c>
      <c r="D41" s="52"/>
      <c r="E41" s="1"/>
      <c r="F41" s="1"/>
    </row>
    <row r="42" spans="1:6" ht="30" x14ac:dyDescent="0.25">
      <c r="A42" s="11">
        <v>4</v>
      </c>
      <c r="B42" s="11" t="s">
        <v>109</v>
      </c>
      <c r="C42" s="11">
        <v>4258</v>
      </c>
      <c r="D42" s="3"/>
      <c r="E42" s="1"/>
      <c r="F42" s="1"/>
    </row>
    <row r="43" spans="1:6" x14ac:dyDescent="0.25">
      <c r="A43" s="11"/>
      <c r="B43" s="3" t="s">
        <v>110</v>
      </c>
      <c r="C43" s="3">
        <f>SUM(C39:C42)</f>
        <v>13264.32</v>
      </c>
      <c r="D43" s="52">
        <f>C43+D37</f>
        <v>37051.759999999995</v>
      </c>
      <c r="E43" s="1"/>
      <c r="F43" s="1"/>
    </row>
    <row r="44" spans="1:6" x14ac:dyDescent="0.25">
      <c r="A44" s="58"/>
      <c r="B44" s="59" t="s">
        <v>114</v>
      </c>
      <c r="C44" s="60"/>
      <c r="D44" s="60"/>
      <c r="E44" s="1"/>
      <c r="F44" s="1"/>
    </row>
    <row r="45" spans="1:6" ht="30" x14ac:dyDescent="0.25">
      <c r="A45" s="61">
        <v>1</v>
      </c>
      <c r="B45" s="58" t="s">
        <v>58</v>
      </c>
      <c r="C45" s="58">
        <v>1223.92</v>
      </c>
      <c r="D45" s="59"/>
      <c r="E45" s="1"/>
      <c r="F45" s="1"/>
    </row>
    <row r="46" spans="1:6" ht="60" x14ac:dyDescent="0.25">
      <c r="A46" s="58">
        <v>2</v>
      </c>
      <c r="B46" s="58" t="s">
        <v>62</v>
      </c>
      <c r="C46" s="58">
        <v>935</v>
      </c>
      <c r="D46" s="59"/>
      <c r="E46" s="1"/>
      <c r="F46" s="1"/>
    </row>
    <row r="47" spans="1:6" x14ac:dyDescent="0.25">
      <c r="A47" s="11">
        <v>3</v>
      </c>
      <c r="B47" s="11" t="s">
        <v>115</v>
      </c>
      <c r="C47" s="11">
        <v>372</v>
      </c>
      <c r="D47" s="52"/>
      <c r="E47" s="1"/>
      <c r="F47" s="1"/>
    </row>
    <row r="48" spans="1:6" x14ac:dyDescent="0.25">
      <c r="A48" s="11"/>
      <c r="B48" s="3" t="s">
        <v>116</v>
      </c>
      <c r="C48" s="3">
        <f>SUM(C45:C47)</f>
        <v>2530.92</v>
      </c>
      <c r="D48" s="52">
        <f>C48+D43</f>
        <v>39582.679999999993</v>
      </c>
      <c r="E48" s="1"/>
      <c r="F48" s="1"/>
    </row>
    <row r="49" spans="1:6" x14ac:dyDescent="0.25">
      <c r="A49" s="58"/>
      <c r="B49" s="59" t="s">
        <v>13</v>
      </c>
      <c r="C49" s="60"/>
      <c r="D49" s="60"/>
      <c r="E49" s="1"/>
      <c r="F49" s="1"/>
    </row>
    <row r="50" spans="1:6" ht="30" x14ac:dyDescent="0.25">
      <c r="A50" s="61">
        <v>1</v>
      </c>
      <c r="B50" s="58" t="s">
        <v>58</v>
      </c>
      <c r="C50" s="58">
        <v>1223.92</v>
      </c>
      <c r="D50" s="59"/>
      <c r="E50" s="1"/>
      <c r="F50" s="1"/>
    </row>
    <row r="51" spans="1:6" ht="60" x14ac:dyDescent="0.25">
      <c r="A51" s="58">
        <v>2</v>
      </c>
      <c r="B51" s="58" t="s">
        <v>62</v>
      </c>
      <c r="C51" s="58">
        <v>935</v>
      </c>
      <c r="D51" s="59"/>
      <c r="E51" s="1"/>
      <c r="F51" s="1"/>
    </row>
    <row r="52" spans="1:6" x14ac:dyDescent="0.25">
      <c r="A52" s="11">
        <v>3</v>
      </c>
      <c r="B52" s="11" t="s">
        <v>120</v>
      </c>
      <c r="C52" s="11">
        <v>1116</v>
      </c>
      <c r="D52" s="52"/>
      <c r="E52" s="1"/>
      <c r="F52" s="1"/>
    </row>
    <row r="53" spans="1:6" ht="30" x14ac:dyDescent="0.25">
      <c r="A53" s="11">
        <v>4</v>
      </c>
      <c r="B53" s="11" t="s">
        <v>121</v>
      </c>
      <c r="C53" s="11">
        <v>8031.5</v>
      </c>
      <c r="D53" s="3"/>
      <c r="E53" s="1"/>
      <c r="F53" s="1"/>
    </row>
    <row r="54" spans="1:6" x14ac:dyDescent="0.25">
      <c r="A54" s="11">
        <v>5</v>
      </c>
      <c r="B54" s="11" t="s">
        <v>122</v>
      </c>
      <c r="C54" s="11">
        <v>372</v>
      </c>
      <c r="D54" s="3"/>
      <c r="E54" s="1"/>
      <c r="F54" s="1"/>
    </row>
    <row r="55" spans="1:6" x14ac:dyDescent="0.25">
      <c r="A55" s="11">
        <v>6</v>
      </c>
      <c r="B55" s="11" t="s">
        <v>123</v>
      </c>
      <c r="C55" s="11">
        <v>744</v>
      </c>
      <c r="D55" s="3"/>
      <c r="E55" s="1"/>
      <c r="F55" s="1"/>
    </row>
    <row r="56" spans="1:6" x14ac:dyDescent="0.25">
      <c r="A56" s="11"/>
      <c r="B56" s="3" t="s">
        <v>124</v>
      </c>
      <c r="C56" s="3">
        <f>SUM(C50:C55)</f>
        <v>12422.42</v>
      </c>
      <c r="D56" s="52">
        <f>C56+D48</f>
        <v>52005.099999999991</v>
      </c>
      <c r="E56" s="1"/>
      <c r="F56" s="1"/>
    </row>
    <row r="57" spans="1:6" x14ac:dyDescent="0.25">
      <c r="A57" s="58"/>
      <c r="B57" s="59" t="s">
        <v>14</v>
      </c>
      <c r="C57" s="60"/>
      <c r="D57" s="60"/>
      <c r="E57" s="1"/>
      <c r="F57" s="1"/>
    </row>
    <row r="58" spans="1:6" ht="30" x14ac:dyDescent="0.25">
      <c r="A58" s="61">
        <v>1</v>
      </c>
      <c r="B58" s="58" t="s">
        <v>58</v>
      </c>
      <c r="C58" s="58">
        <v>1223.92</v>
      </c>
      <c r="D58" s="59"/>
      <c r="E58" s="1"/>
      <c r="F58" s="1"/>
    </row>
    <row r="59" spans="1:6" ht="60" x14ac:dyDescent="0.25">
      <c r="A59" s="58">
        <v>2</v>
      </c>
      <c r="B59" s="58" t="s">
        <v>62</v>
      </c>
      <c r="C59" s="58">
        <v>935</v>
      </c>
      <c r="D59" s="59"/>
      <c r="E59" s="1"/>
      <c r="F59" s="1"/>
    </row>
    <row r="60" spans="1:6" ht="30" x14ac:dyDescent="0.25">
      <c r="A60" s="11">
        <v>3</v>
      </c>
      <c r="B60" s="11" t="s">
        <v>125</v>
      </c>
      <c r="C60" s="11">
        <v>1353.5</v>
      </c>
      <c r="D60" s="3"/>
      <c r="E60" s="1"/>
      <c r="F60" s="1"/>
    </row>
    <row r="61" spans="1:6" x14ac:dyDescent="0.25">
      <c r="A61" s="11">
        <v>4</v>
      </c>
      <c r="B61" s="11" t="s">
        <v>126</v>
      </c>
      <c r="C61" s="11">
        <v>750</v>
      </c>
      <c r="D61" s="3"/>
      <c r="E61" s="1"/>
      <c r="F61" s="1"/>
    </row>
    <row r="62" spans="1:6" x14ac:dyDescent="0.25">
      <c r="A62" s="11"/>
      <c r="B62" s="3" t="s">
        <v>127</v>
      </c>
      <c r="C62" s="3">
        <f>SUM(C58:C61)</f>
        <v>4262.42</v>
      </c>
      <c r="D62" s="52">
        <f>C62+D56</f>
        <v>56267.51999999999</v>
      </c>
      <c r="E62" s="1"/>
      <c r="F62" s="1"/>
    </row>
    <row r="63" spans="1:6" x14ac:dyDescent="0.25">
      <c r="A63" s="58"/>
      <c r="B63" s="59" t="s">
        <v>15</v>
      </c>
      <c r="C63" s="60"/>
      <c r="D63" s="60"/>
      <c r="E63" s="1"/>
      <c r="F63" s="1"/>
    </row>
    <row r="64" spans="1:6" ht="30" x14ac:dyDescent="0.25">
      <c r="A64" s="61">
        <v>1</v>
      </c>
      <c r="B64" s="58" t="s">
        <v>58</v>
      </c>
      <c r="C64" s="58">
        <v>1223.92</v>
      </c>
      <c r="D64" s="59"/>
      <c r="E64" s="1"/>
      <c r="F64" s="1"/>
    </row>
    <row r="65" spans="1:6" ht="60" x14ac:dyDescent="0.25">
      <c r="A65" s="58">
        <v>2</v>
      </c>
      <c r="B65" s="58" t="s">
        <v>62</v>
      </c>
      <c r="C65" s="58">
        <v>935</v>
      </c>
      <c r="D65" s="59"/>
      <c r="E65" s="1"/>
      <c r="F65" s="1"/>
    </row>
    <row r="66" spans="1:6" x14ac:dyDescent="0.25">
      <c r="A66" s="11">
        <v>3</v>
      </c>
      <c r="B66" s="58" t="s">
        <v>132</v>
      </c>
      <c r="C66" s="11">
        <v>744</v>
      </c>
      <c r="D66" s="52"/>
      <c r="E66" s="1"/>
      <c r="F66" s="1"/>
    </row>
    <row r="67" spans="1:6" ht="30" x14ac:dyDescent="0.25">
      <c r="A67" s="11">
        <v>4</v>
      </c>
      <c r="B67" s="75" t="s">
        <v>133</v>
      </c>
      <c r="C67" s="75">
        <v>744</v>
      </c>
      <c r="D67" s="52"/>
      <c r="E67" s="1"/>
      <c r="F67" s="1"/>
    </row>
    <row r="68" spans="1:6" ht="30" x14ac:dyDescent="0.25">
      <c r="A68" s="11">
        <v>5</v>
      </c>
      <c r="B68" s="75" t="s">
        <v>134</v>
      </c>
      <c r="C68" s="11">
        <v>6721.5</v>
      </c>
      <c r="D68" s="3"/>
      <c r="E68" s="1"/>
      <c r="F68" s="1"/>
    </row>
    <row r="69" spans="1:6" x14ac:dyDescent="0.25">
      <c r="A69" s="11"/>
      <c r="B69" s="3" t="s">
        <v>135</v>
      </c>
      <c r="C69" s="3">
        <f>SUM(C64:C68)</f>
        <v>10368.42</v>
      </c>
      <c r="D69" s="52">
        <f>C69+D62</f>
        <v>66635.939999999988</v>
      </c>
      <c r="E69" s="1"/>
      <c r="F69" s="1"/>
    </row>
    <row r="70" spans="1:6" x14ac:dyDescent="0.25">
      <c r="A70" s="11"/>
      <c r="B70" s="3"/>
      <c r="C70" s="11"/>
      <c r="D70" s="3"/>
      <c r="E70" s="1"/>
      <c r="F70" s="1"/>
    </row>
    <row r="71" spans="1:6" x14ac:dyDescent="0.25">
      <c r="A71" s="11"/>
      <c r="B71" s="3"/>
      <c r="C71" s="11"/>
      <c r="D71" s="3"/>
      <c r="E71" s="1"/>
      <c r="F71" s="1"/>
    </row>
    <row r="72" spans="1:6" x14ac:dyDescent="0.25">
      <c r="A72" s="11"/>
      <c r="B72" s="11"/>
      <c r="C72" s="11"/>
      <c r="D72" s="52"/>
      <c r="E72" s="1"/>
      <c r="F72" s="1"/>
    </row>
    <row r="73" spans="1:6" x14ac:dyDescent="0.25">
      <c r="A73" s="11"/>
      <c r="B73" s="39"/>
      <c r="C73" s="11"/>
      <c r="D73" s="11"/>
      <c r="E73" s="1"/>
      <c r="F7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4"/>
  <sheetViews>
    <sheetView tabSelected="1" topLeftCell="A38" workbookViewId="0">
      <selection activeCell="D66" sqref="D66"/>
    </sheetView>
  </sheetViews>
  <sheetFormatPr defaultRowHeight="15" x14ac:dyDescent="0.25"/>
  <cols>
    <col min="1" max="1" width="4.28515625" customWidth="1"/>
    <col min="2" max="2" width="47.28515625" customWidth="1"/>
    <col min="3" max="3" width="11.1406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0" t="s">
        <v>66</v>
      </c>
      <c r="C1" s="70"/>
      <c r="D1" s="70"/>
      <c r="E1" s="6"/>
      <c r="F1" s="6"/>
      <c r="G1" s="6"/>
    </row>
    <row r="2" spans="1:15" ht="15.95" customHeight="1" x14ac:dyDescent="0.25">
      <c r="A2" s="1"/>
      <c r="B2" s="2" t="s">
        <v>57</v>
      </c>
      <c r="C2" s="31"/>
      <c r="D2" s="31"/>
      <c r="E2" s="1"/>
      <c r="F2" s="1"/>
      <c r="G2" s="1"/>
    </row>
    <row r="3" spans="1:15" ht="15.95" customHeight="1" x14ac:dyDescent="0.25">
      <c r="A3" s="1"/>
      <c r="B3" s="70" t="s">
        <v>6</v>
      </c>
      <c r="C3" s="70"/>
      <c r="D3" s="70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60"/>
      <c r="B5" s="59" t="s">
        <v>2</v>
      </c>
      <c r="C5" s="60"/>
      <c r="D5" s="60"/>
      <c r="E5" s="1"/>
      <c r="F5" s="1"/>
      <c r="G5" s="1"/>
    </row>
    <row r="6" spans="1:15" x14ac:dyDescent="0.25">
      <c r="A6" s="60">
        <v>1</v>
      </c>
      <c r="B6" s="58" t="s">
        <v>59</v>
      </c>
      <c r="C6" s="58">
        <v>6804</v>
      </c>
      <c r="D6" s="65"/>
      <c r="E6" s="1"/>
      <c r="F6" s="1"/>
      <c r="G6" s="1"/>
    </row>
    <row r="7" spans="1:15" s="1" customFormat="1" ht="30" x14ac:dyDescent="0.25">
      <c r="A7" s="66">
        <v>2</v>
      </c>
      <c r="B7" s="58" t="s">
        <v>60</v>
      </c>
      <c r="C7" s="66">
        <v>4725</v>
      </c>
      <c r="D7" s="58"/>
      <c r="H7"/>
      <c r="I7"/>
      <c r="J7"/>
      <c r="K7"/>
      <c r="L7"/>
      <c r="M7"/>
      <c r="N7"/>
      <c r="O7"/>
    </row>
    <row r="8" spans="1:15" s="4" customFormat="1" ht="30" x14ac:dyDescent="0.25">
      <c r="A8" s="58">
        <v>3</v>
      </c>
      <c r="B8" s="58" t="s">
        <v>64</v>
      </c>
      <c r="C8" s="58">
        <v>2232</v>
      </c>
      <c r="D8" s="59"/>
      <c r="F8" s="1"/>
      <c r="H8"/>
      <c r="I8"/>
      <c r="J8"/>
      <c r="K8"/>
      <c r="L8"/>
      <c r="M8"/>
      <c r="N8"/>
      <c r="O8"/>
    </row>
    <row r="9" spans="1:15" s="4" customFormat="1" ht="30" x14ac:dyDescent="0.25">
      <c r="A9" s="58">
        <v>4</v>
      </c>
      <c r="B9" s="58" t="s">
        <v>67</v>
      </c>
      <c r="C9" s="58">
        <f>766.5+328.5</f>
        <v>1095</v>
      </c>
      <c r="D9" s="59"/>
      <c r="H9"/>
      <c r="I9"/>
      <c r="J9"/>
      <c r="K9"/>
      <c r="L9"/>
      <c r="M9"/>
      <c r="N9"/>
      <c r="O9"/>
    </row>
    <row r="10" spans="1:15" s="4" customFormat="1" x14ac:dyDescent="0.25">
      <c r="A10" s="58"/>
      <c r="B10" s="59" t="s">
        <v>63</v>
      </c>
      <c r="C10" s="59">
        <f>SUM(C6:C9)</f>
        <v>14856</v>
      </c>
      <c r="D10" s="59">
        <f>C10</f>
        <v>14856</v>
      </c>
      <c r="H10"/>
      <c r="I10"/>
      <c r="J10"/>
      <c r="K10"/>
      <c r="L10"/>
      <c r="M10"/>
      <c r="N10"/>
      <c r="O10"/>
    </row>
    <row r="11" spans="1:15" s="4" customFormat="1" x14ac:dyDescent="0.25">
      <c r="A11" s="58"/>
      <c r="B11" s="59" t="s">
        <v>5</v>
      </c>
      <c r="C11" s="58"/>
      <c r="D11" s="59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60">
        <v>1</v>
      </c>
      <c r="B12" s="58" t="s">
        <v>59</v>
      </c>
      <c r="C12" s="58">
        <v>6804</v>
      </c>
      <c r="D12" s="65"/>
      <c r="H12"/>
      <c r="I12"/>
      <c r="J12"/>
      <c r="K12"/>
      <c r="L12"/>
      <c r="M12"/>
      <c r="N12"/>
      <c r="O12"/>
    </row>
    <row r="13" spans="1:15" s="1" customFormat="1" ht="30" x14ac:dyDescent="0.25">
      <c r="A13" s="66">
        <v>2</v>
      </c>
      <c r="B13" s="58" t="s">
        <v>60</v>
      </c>
      <c r="C13" s="66">
        <v>4725</v>
      </c>
      <c r="D13" s="58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60"/>
      <c r="B14" s="59" t="s">
        <v>74</v>
      </c>
      <c r="C14" s="59">
        <f>SUM(C12:C13)</f>
        <v>11529</v>
      </c>
      <c r="D14" s="65">
        <f>C14+D10</f>
        <v>26385</v>
      </c>
      <c r="H14"/>
      <c r="I14"/>
      <c r="J14"/>
      <c r="K14"/>
      <c r="L14"/>
      <c r="M14"/>
      <c r="N14"/>
      <c r="O14"/>
    </row>
    <row r="15" spans="1:15" s="1" customFormat="1" x14ac:dyDescent="0.25">
      <c r="A15" s="66"/>
      <c r="B15" s="59" t="s">
        <v>3</v>
      </c>
      <c r="C15" s="66"/>
      <c r="D15" s="59"/>
      <c r="H15"/>
      <c r="I15"/>
      <c r="J15"/>
      <c r="K15"/>
      <c r="L15"/>
      <c r="M15"/>
      <c r="N15"/>
      <c r="O15"/>
    </row>
    <row r="16" spans="1:15" s="1" customFormat="1" x14ac:dyDescent="0.25">
      <c r="A16" s="60">
        <v>1</v>
      </c>
      <c r="B16" s="58" t="s">
        <v>59</v>
      </c>
      <c r="C16" s="58">
        <v>6804</v>
      </c>
      <c r="D16" s="65"/>
      <c r="H16"/>
      <c r="I16"/>
      <c r="J16"/>
      <c r="K16"/>
      <c r="L16"/>
      <c r="M16"/>
      <c r="N16"/>
      <c r="O16"/>
    </row>
    <row r="17" spans="1:15" s="1" customFormat="1" ht="30" x14ac:dyDescent="0.25">
      <c r="A17" s="66">
        <v>2</v>
      </c>
      <c r="B17" s="58" t="s">
        <v>60</v>
      </c>
      <c r="C17" s="66">
        <v>4725</v>
      </c>
      <c r="D17" s="58"/>
      <c r="H17"/>
      <c r="I17"/>
      <c r="J17"/>
      <c r="K17"/>
      <c r="L17"/>
      <c r="M17"/>
      <c r="N17"/>
      <c r="O17"/>
    </row>
    <row r="18" spans="1:15" s="1" customFormat="1" x14ac:dyDescent="0.25">
      <c r="A18" s="58">
        <v>3</v>
      </c>
      <c r="B18" s="58" t="s">
        <v>78</v>
      </c>
      <c r="C18" s="58">
        <v>225</v>
      </c>
      <c r="D18" s="59"/>
      <c r="H18"/>
      <c r="I18"/>
      <c r="J18"/>
      <c r="K18"/>
      <c r="L18"/>
      <c r="M18"/>
      <c r="N18"/>
      <c r="O18"/>
    </row>
    <row r="19" spans="1:15" s="1" customFormat="1" x14ac:dyDescent="0.25">
      <c r="A19" s="58"/>
      <c r="B19" s="59" t="s">
        <v>77</v>
      </c>
      <c r="C19" s="59">
        <f>SUM(C16:C18)</f>
        <v>11754</v>
      </c>
      <c r="D19" s="59">
        <f>C19+D14</f>
        <v>38139</v>
      </c>
      <c r="H19"/>
      <c r="I19"/>
      <c r="J19"/>
      <c r="K19"/>
      <c r="L19"/>
      <c r="M19"/>
      <c r="N19"/>
      <c r="O19"/>
    </row>
    <row r="20" spans="1:15" s="1" customFormat="1" x14ac:dyDescent="0.25">
      <c r="A20" s="66"/>
      <c r="B20" s="59" t="s">
        <v>7</v>
      </c>
      <c r="C20" s="66"/>
      <c r="D20" s="59"/>
      <c r="H20"/>
      <c r="I20"/>
      <c r="J20"/>
      <c r="K20"/>
      <c r="L20"/>
      <c r="M20"/>
      <c r="N20"/>
      <c r="O20"/>
    </row>
    <row r="21" spans="1:15" s="1" customFormat="1" x14ac:dyDescent="0.25">
      <c r="A21" s="60">
        <v>1</v>
      </c>
      <c r="B21" s="58" t="s">
        <v>59</v>
      </c>
      <c r="C21" s="58">
        <v>6804</v>
      </c>
      <c r="D21" s="65"/>
      <c r="H21"/>
      <c r="I21"/>
      <c r="J21"/>
      <c r="K21"/>
      <c r="L21"/>
      <c r="M21"/>
      <c r="N21"/>
      <c r="O21"/>
    </row>
    <row r="22" spans="1:15" s="4" customFormat="1" ht="30" x14ac:dyDescent="0.25">
      <c r="A22" s="66">
        <v>2</v>
      </c>
      <c r="B22" s="58" t="s">
        <v>60</v>
      </c>
      <c r="C22" s="66">
        <v>4725</v>
      </c>
      <c r="D22" s="58"/>
      <c r="H22"/>
      <c r="I22"/>
      <c r="J22"/>
      <c r="K22"/>
      <c r="L22"/>
      <c r="M22"/>
      <c r="N22"/>
      <c r="O22"/>
    </row>
    <row r="23" spans="1:15" s="4" customFormat="1" ht="30" x14ac:dyDescent="0.25">
      <c r="A23" s="58">
        <v>3</v>
      </c>
      <c r="B23" s="58" t="s">
        <v>82</v>
      </c>
      <c r="C23" s="58">
        <v>1789</v>
      </c>
      <c r="D23" s="59"/>
      <c r="H23"/>
      <c r="I23"/>
      <c r="J23"/>
      <c r="K23"/>
      <c r="L23"/>
      <c r="M23"/>
      <c r="N23"/>
      <c r="O23"/>
    </row>
    <row r="24" spans="1:15" s="4" customFormat="1" x14ac:dyDescent="0.25">
      <c r="A24" s="58"/>
      <c r="B24" s="59" t="s">
        <v>81</v>
      </c>
      <c r="C24" s="59">
        <f>SUM(C21:C23)</f>
        <v>13318</v>
      </c>
      <c r="D24" s="59">
        <f>C24+D19</f>
        <v>51457</v>
      </c>
      <c r="H24"/>
      <c r="I24"/>
      <c r="J24"/>
      <c r="K24"/>
      <c r="L24"/>
      <c r="M24"/>
      <c r="N24"/>
      <c r="O24"/>
    </row>
    <row r="25" spans="1:15" x14ac:dyDescent="0.25">
      <c r="A25" s="66"/>
      <c r="B25" s="59" t="s">
        <v>8</v>
      </c>
      <c r="C25" s="66"/>
      <c r="D25" s="66"/>
    </row>
    <row r="26" spans="1:15" x14ac:dyDescent="0.25">
      <c r="A26" s="60">
        <v>1</v>
      </c>
      <c r="B26" s="58" t="s">
        <v>59</v>
      </c>
      <c r="C26" s="58">
        <v>6804</v>
      </c>
      <c r="D26" s="65"/>
    </row>
    <row r="27" spans="1:15" ht="30" x14ac:dyDescent="0.25">
      <c r="A27" s="66">
        <v>2</v>
      </c>
      <c r="B27" s="58" t="s">
        <v>60</v>
      </c>
      <c r="C27" s="66">
        <v>4725</v>
      </c>
      <c r="D27" s="58"/>
    </row>
    <row r="28" spans="1:15" x14ac:dyDescent="0.25">
      <c r="A28" s="66">
        <v>3</v>
      </c>
      <c r="B28" s="58" t="s">
        <v>88</v>
      </c>
      <c r="C28" s="66">
        <v>876</v>
      </c>
      <c r="D28" s="67"/>
    </row>
    <row r="29" spans="1:15" x14ac:dyDescent="0.25">
      <c r="A29" s="66">
        <v>4</v>
      </c>
      <c r="B29" s="58" t="s">
        <v>89</v>
      </c>
      <c r="C29" s="66">
        <v>372</v>
      </c>
      <c r="D29" s="67"/>
    </row>
    <row r="30" spans="1:15" x14ac:dyDescent="0.25">
      <c r="A30" s="66"/>
      <c r="B30" s="59" t="s">
        <v>87</v>
      </c>
      <c r="C30" s="67">
        <f>SUM(C26:C29)</f>
        <v>12777</v>
      </c>
      <c r="D30" s="67">
        <f>C30+D24</f>
        <v>64234</v>
      </c>
    </row>
    <row r="31" spans="1:15" x14ac:dyDescent="0.25">
      <c r="A31" s="66"/>
      <c r="B31" s="59" t="s">
        <v>9</v>
      </c>
      <c r="C31" s="66"/>
      <c r="D31" s="66"/>
    </row>
    <row r="32" spans="1:15" x14ac:dyDescent="0.25">
      <c r="A32" s="60">
        <v>1</v>
      </c>
      <c r="B32" s="58" t="s">
        <v>59</v>
      </c>
      <c r="C32" s="58">
        <v>6804</v>
      </c>
      <c r="D32" s="65"/>
    </row>
    <row r="33" spans="1:4" ht="30" x14ac:dyDescent="0.25">
      <c r="A33" s="66">
        <v>2</v>
      </c>
      <c r="B33" s="58" t="s">
        <v>60</v>
      </c>
      <c r="C33" s="66">
        <v>4725</v>
      </c>
      <c r="D33" s="58"/>
    </row>
    <row r="34" spans="1:4" x14ac:dyDescent="0.25">
      <c r="A34" s="66"/>
      <c r="B34" s="59" t="s">
        <v>95</v>
      </c>
      <c r="C34" s="59">
        <f>SUM(C32:C33)</f>
        <v>11529</v>
      </c>
      <c r="D34" s="67">
        <f>C34+D30</f>
        <v>75763</v>
      </c>
    </row>
    <row r="35" spans="1:4" x14ac:dyDescent="0.25">
      <c r="A35" s="66"/>
      <c r="B35" s="59" t="s">
        <v>10</v>
      </c>
      <c r="C35" s="67"/>
      <c r="D35" s="67"/>
    </row>
    <row r="36" spans="1:4" x14ac:dyDescent="0.25">
      <c r="A36" s="60">
        <v>1</v>
      </c>
      <c r="B36" s="58" t="s">
        <v>59</v>
      </c>
      <c r="C36" s="58">
        <v>6804</v>
      </c>
      <c r="D36" s="65"/>
    </row>
    <row r="37" spans="1:4" ht="30" x14ac:dyDescent="0.25">
      <c r="A37" s="66">
        <v>2</v>
      </c>
      <c r="B37" s="58" t="s">
        <v>60</v>
      </c>
      <c r="C37" s="66">
        <v>4725</v>
      </c>
      <c r="D37" s="58"/>
    </row>
    <row r="38" spans="1:4" x14ac:dyDescent="0.25">
      <c r="A38" s="66"/>
      <c r="B38" s="59" t="s">
        <v>102</v>
      </c>
      <c r="C38" s="67">
        <f>SUM(C36:C37)</f>
        <v>11529</v>
      </c>
      <c r="D38" s="67">
        <f>C38+D34</f>
        <v>87292</v>
      </c>
    </row>
    <row r="39" spans="1:4" x14ac:dyDescent="0.25">
      <c r="A39" s="66"/>
      <c r="B39" s="59" t="s">
        <v>11</v>
      </c>
      <c r="C39" s="67"/>
      <c r="D39" s="67"/>
    </row>
    <row r="40" spans="1:4" x14ac:dyDescent="0.25">
      <c r="A40" s="60">
        <v>1</v>
      </c>
      <c r="B40" s="58" t="s">
        <v>59</v>
      </c>
      <c r="C40" s="58">
        <v>6804</v>
      </c>
      <c r="D40" s="65"/>
    </row>
    <row r="41" spans="1:4" ht="30" x14ac:dyDescent="0.25">
      <c r="A41" s="66">
        <v>2</v>
      </c>
      <c r="B41" s="58" t="s">
        <v>60</v>
      </c>
      <c r="C41" s="66">
        <v>4725</v>
      </c>
      <c r="D41" s="58"/>
    </row>
    <row r="42" spans="1:4" x14ac:dyDescent="0.25">
      <c r="A42" s="66"/>
      <c r="B42" s="59" t="s">
        <v>110</v>
      </c>
      <c r="C42" s="67">
        <f>SUM(C40:C41)</f>
        <v>11529</v>
      </c>
      <c r="D42" s="67">
        <f>C42+D38</f>
        <v>98821</v>
      </c>
    </row>
    <row r="43" spans="1:4" x14ac:dyDescent="0.25">
      <c r="A43" s="66"/>
      <c r="B43" s="59" t="s">
        <v>12</v>
      </c>
      <c r="C43" s="67"/>
      <c r="D43" s="67"/>
    </row>
    <row r="44" spans="1:4" x14ac:dyDescent="0.25">
      <c r="A44" s="60">
        <v>1</v>
      </c>
      <c r="B44" s="58" t="s">
        <v>59</v>
      </c>
      <c r="C44" s="58">
        <v>6804</v>
      </c>
      <c r="D44" s="65"/>
    </row>
    <row r="45" spans="1:4" ht="30" x14ac:dyDescent="0.25">
      <c r="A45" s="66">
        <v>2</v>
      </c>
      <c r="B45" s="58" t="s">
        <v>60</v>
      </c>
      <c r="C45" s="66">
        <v>4725</v>
      </c>
      <c r="D45" s="58"/>
    </row>
    <row r="46" spans="1:4" x14ac:dyDescent="0.25">
      <c r="A46" s="66">
        <v>3</v>
      </c>
      <c r="B46" s="58" t="s">
        <v>117</v>
      </c>
      <c r="C46" s="58">
        <v>1829.25</v>
      </c>
      <c r="D46" s="67"/>
    </row>
    <row r="47" spans="1:4" x14ac:dyDescent="0.25">
      <c r="A47" s="13">
        <v>4</v>
      </c>
      <c r="B47" s="58" t="s">
        <v>118</v>
      </c>
      <c r="C47" s="13">
        <v>1752</v>
      </c>
      <c r="D47" s="12"/>
    </row>
    <row r="48" spans="1:4" x14ac:dyDescent="0.25">
      <c r="A48" s="13">
        <v>5</v>
      </c>
      <c r="B48" s="58" t="s">
        <v>88</v>
      </c>
      <c r="C48" s="13">
        <v>1752</v>
      </c>
      <c r="D48" s="12"/>
    </row>
    <row r="49" spans="1:4" x14ac:dyDescent="0.25">
      <c r="A49" s="13"/>
      <c r="B49" s="3" t="s">
        <v>116</v>
      </c>
      <c r="C49" s="12">
        <f>SUM(C44:C48)</f>
        <v>16862.25</v>
      </c>
      <c r="D49" s="12">
        <f>C49+D42</f>
        <v>115683.25</v>
      </c>
    </row>
    <row r="50" spans="1:4" x14ac:dyDescent="0.25">
      <c r="A50" s="66"/>
      <c r="B50" s="59" t="s">
        <v>13</v>
      </c>
      <c r="C50" s="67"/>
      <c r="D50" s="67"/>
    </row>
    <row r="51" spans="1:4" x14ac:dyDescent="0.25">
      <c r="A51" s="60">
        <v>1</v>
      </c>
      <c r="B51" s="58" t="s">
        <v>59</v>
      </c>
      <c r="C51" s="58">
        <v>6804</v>
      </c>
      <c r="D51" s="65"/>
    </row>
    <row r="52" spans="1:4" ht="30" x14ac:dyDescent="0.25">
      <c r="A52" s="66">
        <v>2</v>
      </c>
      <c r="B52" s="58" t="s">
        <v>60</v>
      </c>
      <c r="C52" s="66">
        <v>4725</v>
      </c>
      <c r="D52" s="58"/>
    </row>
    <row r="53" spans="1:4" x14ac:dyDescent="0.25">
      <c r="A53" s="13"/>
      <c r="B53" s="3" t="s">
        <v>124</v>
      </c>
      <c r="C53" s="12">
        <f>SUM(C51:C52)</f>
        <v>11529</v>
      </c>
      <c r="D53" s="12">
        <f>C53+D49</f>
        <v>127212.25</v>
      </c>
    </row>
    <row r="54" spans="1:4" x14ac:dyDescent="0.25">
      <c r="A54" s="66"/>
      <c r="B54" s="59" t="s">
        <v>14</v>
      </c>
      <c r="C54" s="67"/>
      <c r="D54" s="67"/>
    </row>
    <row r="55" spans="1:4" x14ac:dyDescent="0.25">
      <c r="A55" s="60">
        <v>1</v>
      </c>
      <c r="B55" s="58" t="s">
        <v>59</v>
      </c>
      <c r="C55" s="58">
        <v>6804</v>
      </c>
      <c r="D55" s="65"/>
    </row>
    <row r="56" spans="1:4" ht="30" x14ac:dyDescent="0.25">
      <c r="A56" s="66">
        <v>2</v>
      </c>
      <c r="B56" s="58" t="s">
        <v>60</v>
      </c>
      <c r="C56" s="66">
        <v>4725</v>
      </c>
      <c r="D56" s="58"/>
    </row>
    <row r="57" spans="1:4" x14ac:dyDescent="0.25">
      <c r="A57" s="13">
        <v>3</v>
      </c>
      <c r="B57" s="58" t="s">
        <v>118</v>
      </c>
      <c r="C57" s="13">
        <v>438</v>
      </c>
      <c r="D57" s="12"/>
    </row>
    <row r="58" spans="1:4" ht="30" x14ac:dyDescent="0.25">
      <c r="A58" s="13">
        <v>4</v>
      </c>
      <c r="B58" s="58" t="s">
        <v>128</v>
      </c>
      <c r="C58" s="13">
        <v>186</v>
      </c>
      <c r="D58" s="12"/>
    </row>
    <row r="59" spans="1:4" x14ac:dyDescent="0.25">
      <c r="A59" s="13">
        <v>5</v>
      </c>
      <c r="B59" s="11" t="s">
        <v>129</v>
      </c>
      <c r="C59" s="13">
        <v>1400</v>
      </c>
      <c r="D59" s="12"/>
    </row>
    <row r="60" spans="1:4" x14ac:dyDescent="0.25">
      <c r="A60" s="13"/>
      <c r="B60" s="3" t="s">
        <v>127</v>
      </c>
      <c r="C60" s="13">
        <f>SUM(C55:C59)</f>
        <v>13553</v>
      </c>
      <c r="D60" s="12">
        <f>C60+D53</f>
        <v>140765.25</v>
      </c>
    </row>
    <row r="61" spans="1:4" x14ac:dyDescent="0.25">
      <c r="A61" s="66"/>
      <c r="B61" s="59" t="s">
        <v>15</v>
      </c>
      <c r="C61" s="67"/>
      <c r="D61" s="67"/>
    </row>
    <row r="62" spans="1:4" x14ac:dyDescent="0.25">
      <c r="A62" s="60">
        <v>1</v>
      </c>
      <c r="B62" s="58" t="s">
        <v>59</v>
      </c>
      <c r="C62" s="58">
        <v>6804</v>
      </c>
      <c r="D62" s="65"/>
    </row>
    <row r="63" spans="1:4" ht="30" x14ac:dyDescent="0.25">
      <c r="A63" s="66">
        <v>2</v>
      </c>
      <c r="B63" s="58" t="s">
        <v>60</v>
      </c>
      <c r="C63" s="66">
        <v>4725</v>
      </c>
      <c r="D63" s="58"/>
    </row>
    <row r="64" spans="1:4" x14ac:dyDescent="0.25">
      <c r="A64" s="13">
        <v>3</v>
      </c>
      <c r="B64" s="58" t="s">
        <v>136</v>
      </c>
      <c r="C64" s="13">
        <v>1000</v>
      </c>
      <c r="D64" s="12"/>
    </row>
    <row r="65" spans="1:4" x14ac:dyDescent="0.25">
      <c r="A65" s="13"/>
      <c r="B65" s="59" t="s">
        <v>135</v>
      </c>
      <c r="C65" s="12">
        <f>SUM(C62:C64)</f>
        <v>12529</v>
      </c>
      <c r="D65" s="12">
        <f>C65+D60</f>
        <v>153294.25</v>
      </c>
    </row>
    <row r="66" spans="1:4" x14ac:dyDescent="0.25">
      <c r="A66" s="13"/>
      <c r="B66" s="11"/>
      <c r="C66" s="13"/>
      <c r="D66" s="12"/>
    </row>
    <row r="67" spans="1:4" x14ac:dyDescent="0.25">
      <c r="A67" s="13"/>
      <c r="B67" s="3"/>
      <c r="C67" s="12"/>
      <c r="D67" s="12"/>
    </row>
    <row r="68" spans="1:4" x14ac:dyDescent="0.25">
      <c r="A68" s="13"/>
      <c r="B68" s="3"/>
      <c r="C68" s="13"/>
      <c r="D68" s="12"/>
    </row>
    <row r="69" spans="1:4" x14ac:dyDescent="0.25">
      <c r="A69" s="13"/>
      <c r="B69" s="58"/>
      <c r="C69" s="13"/>
      <c r="D69" s="12"/>
    </row>
    <row r="70" spans="1:4" x14ac:dyDescent="0.25">
      <c r="A70" s="13"/>
      <c r="B70" s="58"/>
      <c r="C70" s="13"/>
      <c r="D70" s="12"/>
    </row>
    <row r="71" spans="1:4" x14ac:dyDescent="0.25">
      <c r="A71" s="13"/>
      <c r="B71" s="11"/>
      <c r="C71" s="13"/>
      <c r="D71" s="12"/>
    </row>
    <row r="72" spans="1:4" x14ac:dyDescent="0.25">
      <c r="A72" s="13"/>
      <c r="B72" s="3"/>
      <c r="C72" s="12"/>
      <c r="D72" s="12"/>
    </row>
    <row r="73" spans="1:4" x14ac:dyDescent="0.25">
      <c r="A73" s="13"/>
      <c r="B73" s="11"/>
      <c r="C73" s="13"/>
      <c r="D73" s="12"/>
    </row>
    <row r="74" spans="1:4" x14ac:dyDescent="0.25">
      <c r="A74" s="13"/>
      <c r="B74" s="3"/>
      <c r="C74" s="12"/>
      <c r="D74" s="12"/>
    </row>
    <row r="75" spans="1:4" x14ac:dyDescent="0.25">
      <c r="A75" s="13"/>
      <c r="B75" s="11"/>
      <c r="C75" s="13"/>
      <c r="D75" s="13"/>
    </row>
    <row r="76" spans="1:4" x14ac:dyDescent="0.25">
      <c r="A76" s="13"/>
      <c r="B76" s="3"/>
      <c r="C76" s="13"/>
      <c r="D76" s="12"/>
    </row>
    <row r="77" spans="1:4" x14ac:dyDescent="0.25">
      <c r="A77" s="13"/>
      <c r="B77" s="3"/>
      <c r="C77" s="13"/>
      <c r="D77" s="12"/>
    </row>
    <row r="78" spans="1:4" x14ac:dyDescent="0.25">
      <c r="A78" s="13"/>
      <c r="B78" s="11"/>
      <c r="C78" s="7"/>
      <c r="D78" s="12"/>
    </row>
    <row r="79" spans="1:4" x14ac:dyDescent="0.25">
      <c r="A79" s="13"/>
      <c r="B79" s="11"/>
      <c r="C79" s="13"/>
      <c r="D79" s="12"/>
    </row>
    <row r="80" spans="1:4" x14ac:dyDescent="0.25">
      <c r="A80" s="13"/>
      <c r="B80" s="11"/>
      <c r="C80" s="13"/>
      <c r="D80" s="12"/>
    </row>
    <row r="81" spans="1:4" x14ac:dyDescent="0.25">
      <c r="A81" s="13"/>
      <c r="B81" s="11"/>
      <c r="C81" s="13"/>
      <c r="D81" s="12"/>
    </row>
    <row r="82" spans="1:4" x14ac:dyDescent="0.25">
      <c r="A82" s="13"/>
      <c r="B82" s="11"/>
      <c r="C82" s="13"/>
      <c r="D82" s="12"/>
    </row>
    <row r="83" spans="1:4" x14ac:dyDescent="0.25">
      <c r="A83" s="13"/>
      <c r="B83" s="11"/>
      <c r="C83" s="13"/>
      <c r="D83" s="12"/>
    </row>
    <row r="84" spans="1:4" x14ac:dyDescent="0.25">
      <c r="A84" s="13"/>
      <c r="B84" s="3"/>
      <c r="C84" s="12"/>
      <c r="D84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7"/>
  <sheetViews>
    <sheetView workbookViewId="0">
      <selection activeCell="D22" sqref="D22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70" t="s">
        <v>66</v>
      </c>
      <c r="C1" s="70"/>
      <c r="D1" s="70"/>
    </row>
    <row r="2" spans="1:4" ht="15.95" customHeight="1" x14ac:dyDescent="0.25">
      <c r="A2" s="1"/>
      <c r="B2" s="2" t="s">
        <v>57</v>
      </c>
      <c r="C2" s="31"/>
      <c r="D2" s="31"/>
    </row>
    <row r="3" spans="1:4" ht="15.95" customHeight="1" x14ac:dyDescent="0.25">
      <c r="A3" s="1"/>
      <c r="B3" s="70" t="s">
        <v>34</v>
      </c>
      <c r="C3" s="70"/>
      <c r="D3" s="70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7">
        <v>1</v>
      </c>
      <c r="B6" s="11" t="s">
        <v>68</v>
      </c>
      <c r="C6" s="35">
        <v>1409</v>
      </c>
      <c r="D6" s="9"/>
    </row>
    <row r="7" spans="1:4" x14ac:dyDescent="0.25">
      <c r="A7" s="7">
        <v>2</v>
      </c>
      <c r="B7" s="11" t="s">
        <v>69</v>
      </c>
      <c r="C7" s="35">
        <v>186</v>
      </c>
      <c r="D7" s="9"/>
    </row>
    <row r="8" spans="1:4" x14ac:dyDescent="0.25">
      <c r="A8" s="11">
        <v>3</v>
      </c>
      <c r="B8" s="11" t="s">
        <v>70</v>
      </c>
      <c r="C8" s="11">
        <v>372</v>
      </c>
      <c r="D8" s="3"/>
    </row>
    <row r="9" spans="1:4" x14ac:dyDescent="0.25">
      <c r="A9" s="7">
        <v>4</v>
      </c>
      <c r="B9" s="11" t="s">
        <v>71</v>
      </c>
      <c r="C9" s="11">
        <v>862.5</v>
      </c>
      <c r="D9" s="3"/>
    </row>
    <row r="10" spans="1:4" x14ac:dyDescent="0.25">
      <c r="A10" s="7"/>
      <c r="B10" s="3" t="s">
        <v>63</v>
      </c>
      <c r="C10" s="3">
        <f>SUM(C6:C9)</f>
        <v>2829.5</v>
      </c>
      <c r="D10" s="3">
        <f>C10</f>
        <v>2829.5</v>
      </c>
    </row>
    <row r="11" spans="1:4" x14ac:dyDescent="0.25">
      <c r="A11" s="11"/>
      <c r="B11" s="3" t="s">
        <v>10</v>
      </c>
      <c r="C11" s="11"/>
      <c r="D11" s="3"/>
    </row>
    <row r="12" spans="1:4" x14ac:dyDescent="0.25">
      <c r="A12" s="11">
        <v>1</v>
      </c>
      <c r="B12" s="11" t="s">
        <v>103</v>
      </c>
      <c r="C12" s="11">
        <v>1872</v>
      </c>
      <c r="D12" s="3"/>
    </row>
    <row r="13" spans="1:4" x14ac:dyDescent="0.25">
      <c r="A13" s="11">
        <v>2</v>
      </c>
      <c r="B13" s="11" t="s">
        <v>104</v>
      </c>
      <c r="C13" s="11">
        <v>1725</v>
      </c>
      <c r="D13" s="3"/>
    </row>
    <row r="14" spans="1:4" x14ac:dyDescent="0.25">
      <c r="A14" s="11">
        <v>3</v>
      </c>
      <c r="B14" s="11" t="s">
        <v>105</v>
      </c>
      <c r="C14" s="11">
        <v>1406</v>
      </c>
      <c r="D14" s="11"/>
    </row>
    <row r="15" spans="1:4" x14ac:dyDescent="0.25">
      <c r="A15" s="11"/>
      <c r="B15" s="3" t="s">
        <v>102</v>
      </c>
      <c r="C15" s="3">
        <f>SUM(C12:C14)</f>
        <v>5003</v>
      </c>
      <c r="D15" s="3">
        <f>C15+D10</f>
        <v>7832.5</v>
      </c>
    </row>
    <row r="16" spans="1:4" x14ac:dyDescent="0.25">
      <c r="A16" s="11"/>
      <c r="B16" s="3" t="s">
        <v>11</v>
      </c>
      <c r="C16" s="11"/>
      <c r="D16" s="11"/>
    </row>
    <row r="17" spans="1:4" x14ac:dyDescent="0.25">
      <c r="A17" s="11">
        <v>1</v>
      </c>
      <c r="B17" s="11" t="s">
        <v>111</v>
      </c>
      <c r="C17" s="11">
        <v>1951</v>
      </c>
      <c r="D17" s="3"/>
    </row>
    <row r="18" spans="1:4" x14ac:dyDescent="0.25">
      <c r="A18" s="11">
        <v>2</v>
      </c>
      <c r="B18" s="11" t="s">
        <v>112</v>
      </c>
      <c r="C18" s="11">
        <v>1725</v>
      </c>
      <c r="D18" s="3"/>
    </row>
    <row r="19" spans="1:4" x14ac:dyDescent="0.25">
      <c r="A19" s="11"/>
      <c r="B19" s="3" t="s">
        <v>110</v>
      </c>
      <c r="C19" s="3">
        <f>SUM(C17:C18)</f>
        <v>3676</v>
      </c>
      <c r="D19" s="3">
        <f>C19+D15</f>
        <v>11508.5</v>
      </c>
    </row>
    <row r="20" spans="1:4" x14ac:dyDescent="0.25">
      <c r="A20" s="11"/>
      <c r="B20" s="3" t="s">
        <v>14</v>
      </c>
      <c r="C20" s="11"/>
      <c r="D20" s="3"/>
    </row>
    <row r="21" spans="1:4" x14ac:dyDescent="0.25">
      <c r="A21" s="11">
        <v>1</v>
      </c>
      <c r="B21" s="11" t="s">
        <v>130</v>
      </c>
      <c r="C21" s="3">
        <v>302.16000000000003</v>
      </c>
      <c r="D21" s="3">
        <f>C21+D19</f>
        <v>11810.66</v>
      </c>
    </row>
    <row r="22" spans="1:4" x14ac:dyDescent="0.25">
      <c r="A22" s="11"/>
      <c r="B22" s="3"/>
      <c r="C22" s="11"/>
      <c r="D22" s="3"/>
    </row>
    <row r="23" spans="1:4" x14ac:dyDescent="0.25">
      <c r="A23" s="3"/>
      <c r="B23" s="11"/>
      <c r="C23" s="11"/>
      <c r="D23" s="3"/>
    </row>
    <row r="24" spans="1:4" x14ac:dyDescent="0.25">
      <c r="A24" s="11"/>
      <c r="B24" s="11"/>
      <c r="C24" s="11"/>
      <c r="D24" s="11"/>
    </row>
    <row r="25" spans="1:4" x14ac:dyDescent="0.25">
      <c r="A25" s="11"/>
      <c r="B25" s="11"/>
      <c r="C25" s="11"/>
      <c r="D25" s="3"/>
    </row>
    <row r="26" spans="1:4" x14ac:dyDescent="0.25">
      <c r="A26" s="11"/>
      <c r="B26" s="11"/>
      <c r="C26" s="11"/>
      <c r="D26" s="3"/>
    </row>
    <row r="27" spans="1:4" x14ac:dyDescent="0.25">
      <c r="A27" s="11"/>
      <c r="B27" s="11"/>
      <c r="C27" s="11"/>
      <c r="D27" s="3"/>
    </row>
    <row r="28" spans="1:4" x14ac:dyDescent="0.25">
      <c r="A28" s="11"/>
      <c r="B28" s="11"/>
      <c r="C28" s="11"/>
      <c r="D28" s="3"/>
    </row>
    <row r="29" spans="1:4" x14ac:dyDescent="0.25">
      <c r="A29" s="11"/>
      <c r="B29" s="3"/>
      <c r="C29" s="11"/>
      <c r="D29" s="3"/>
    </row>
    <row r="30" spans="1:4" x14ac:dyDescent="0.25">
      <c r="A30" s="11"/>
      <c r="B30" s="11"/>
      <c r="C30" s="11"/>
      <c r="D30" s="3"/>
    </row>
    <row r="31" spans="1:4" x14ac:dyDescent="0.25">
      <c r="A31" s="11"/>
      <c r="B31" s="11"/>
      <c r="C31" s="11"/>
      <c r="D31" s="3"/>
    </row>
    <row r="32" spans="1:4" x14ac:dyDescent="0.25">
      <c r="A32" s="11"/>
      <c r="B32" s="11"/>
      <c r="C32" s="11"/>
      <c r="D32" s="3"/>
    </row>
    <row r="33" spans="1:4" x14ac:dyDescent="0.25">
      <c r="A33" s="11"/>
      <c r="B33" s="3"/>
      <c r="C33" s="11"/>
      <c r="D33" s="3"/>
    </row>
    <row r="34" spans="1:4" x14ac:dyDescent="0.25">
      <c r="A34" s="11"/>
      <c r="B34" s="11"/>
      <c r="C34" s="11"/>
      <c r="D34" s="3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3"/>
      <c r="C36" s="13"/>
      <c r="D36" s="12"/>
    </row>
    <row r="37" spans="1:4" x14ac:dyDescent="0.25">
      <c r="A37" s="13"/>
      <c r="B37" s="3"/>
      <c r="C37" s="13"/>
      <c r="D37" s="13"/>
    </row>
    <row r="38" spans="1:4" x14ac:dyDescent="0.25">
      <c r="A38" s="13"/>
      <c r="B38" s="11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3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3"/>
      <c r="C46" s="13"/>
      <c r="D46" s="12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3"/>
    </row>
    <row r="53" spans="1:4" x14ac:dyDescent="0.25">
      <c r="A53" s="13"/>
      <c r="B53" s="11"/>
      <c r="C53" s="13"/>
      <c r="D53" s="13"/>
    </row>
    <row r="54" spans="1:4" x14ac:dyDescent="0.25">
      <c r="A54" s="13"/>
      <c r="B54" s="3"/>
      <c r="C54" s="12"/>
      <c r="D54" s="12"/>
    </row>
    <row r="55" spans="1:4" x14ac:dyDescent="0.25">
      <c r="A55" s="13"/>
      <c r="B55" s="3"/>
      <c r="C55" s="13"/>
      <c r="D55" s="13"/>
    </row>
    <row r="56" spans="1:4" x14ac:dyDescent="0.25">
      <c r="A56" s="13"/>
      <c r="B56" s="11"/>
      <c r="C56" s="13"/>
      <c r="D56" s="13"/>
    </row>
    <row r="57" spans="1:4" x14ac:dyDescent="0.25">
      <c r="A57" s="13"/>
      <c r="B57" s="3"/>
      <c r="C57" s="12"/>
      <c r="D57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14" sqref="D14"/>
    </sheetView>
  </sheetViews>
  <sheetFormatPr defaultRowHeight="15" x14ac:dyDescent="0.25"/>
  <cols>
    <col min="1" max="1" width="4" customWidth="1"/>
    <col min="2" max="2" width="48.28515625" customWidth="1"/>
    <col min="3" max="3" width="10.42578125" customWidth="1"/>
    <col min="4" max="4" width="13.140625" customWidth="1"/>
  </cols>
  <sheetData>
    <row r="1" spans="1:8" ht="15.95" customHeight="1" x14ac:dyDescent="0.35">
      <c r="A1" s="1"/>
      <c r="B1" s="70" t="s">
        <v>66</v>
      </c>
      <c r="C1" s="70"/>
      <c r="D1" s="70"/>
      <c r="E1" s="6"/>
      <c r="F1" s="6"/>
      <c r="G1" s="6"/>
      <c r="H1" s="6"/>
    </row>
    <row r="2" spans="1:8" ht="15.95" customHeight="1" x14ac:dyDescent="0.25">
      <c r="A2" s="1"/>
      <c r="B2" s="71" t="s">
        <v>57</v>
      </c>
      <c r="C2" s="71"/>
      <c r="D2" s="71"/>
      <c r="E2" s="1"/>
      <c r="F2" s="1"/>
      <c r="G2" s="1"/>
      <c r="H2" s="1"/>
    </row>
    <row r="3" spans="1:8" ht="15.95" customHeight="1" x14ac:dyDescent="0.25">
      <c r="A3" s="1"/>
      <c r="B3" s="70" t="s">
        <v>35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72</v>
      </c>
      <c r="C6" s="38">
        <v>3200</v>
      </c>
      <c r="D6" s="3">
        <f>C6</f>
        <v>3200</v>
      </c>
    </row>
    <row r="7" spans="1:8" x14ac:dyDescent="0.25">
      <c r="A7" s="13"/>
      <c r="B7" s="12" t="s">
        <v>5</v>
      </c>
      <c r="C7" s="16"/>
      <c r="D7" s="12"/>
    </row>
    <row r="8" spans="1:8" x14ac:dyDescent="0.25">
      <c r="A8" s="13">
        <v>1</v>
      </c>
      <c r="B8" s="11" t="s">
        <v>75</v>
      </c>
      <c r="C8" s="16">
        <v>22472</v>
      </c>
      <c r="D8" s="49"/>
    </row>
    <row r="9" spans="1:8" ht="45" x14ac:dyDescent="0.25">
      <c r="A9" s="13">
        <v>2</v>
      </c>
      <c r="B9" s="11" t="s">
        <v>76</v>
      </c>
      <c r="C9" s="16">
        <v>5700</v>
      </c>
      <c r="D9" s="12"/>
    </row>
    <row r="10" spans="1:8" ht="17.100000000000001" customHeight="1" x14ac:dyDescent="0.25">
      <c r="A10" s="13"/>
      <c r="B10" s="3" t="s">
        <v>74</v>
      </c>
      <c r="C10" s="20">
        <f>SUM(C8:C9)</f>
        <v>28172</v>
      </c>
      <c r="D10" s="12">
        <f>C10+D6</f>
        <v>31372</v>
      </c>
    </row>
    <row r="11" spans="1:8" x14ac:dyDescent="0.25">
      <c r="A11" s="32"/>
      <c r="B11" s="69" t="s">
        <v>3</v>
      </c>
      <c r="C11" s="13"/>
      <c r="D11" s="12"/>
    </row>
    <row r="12" spans="1:8" ht="30" x14ac:dyDescent="0.25">
      <c r="A12" s="56">
        <v>1</v>
      </c>
      <c r="B12" s="68" t="s">
        <v>79</v>
      </c>
      <c r="C12" s="15">
        <v>2000</v>
      </c>
      <c r="D12" s="12">
        <f>C12+D10</f>
        <v>33372</v>
      </c>
    </row>
    <row r="13" spans="1:8" x14ac:dyDescent="0.25">
      <c r="A13" s="14"/>
      <c r="B13" s="21" t="s">
        <v>7</v>
      </c>
      <c r="C13" s="57"/>
      <c r="D13" s="12"/>
    </row>
    <row r="14" spans="1:8" ht="45" x14ac:dyDescent="0.25">
      <c r="A14" s="13">
        <v>1</v>
      </c>
      <c r="B14" s="11" t="s">
        <v>83</v>
      </c>
      <c r="C14" s="13">
        <v>3850</v>
      </c>
      <c r="D14" s="12">
        <f>C14+D12</f>
        <v>37222</v>
      </c>
    </row>
    <row r="15" spans="1:8" x14ac:dyDescent="0.25">
      <c r="A15" s="13"/>
      <c r="B15" s="11"/>
      <c r="C15" s="12"/>
      <c r="D15" s="12"/>
    </row>
    <row r="16" spans="1:8" x14ac:dyDescent="0.25">
      <c r="A16" s="13"/>
      <c r="B16" s="39"/>
      <c r="C16" s="13"/>
      <c r="D16" s="13"/>
    </row>
    <row r="17" spans="1:4" x14ac:dyDescent="0.25">
      <c r="A17" s="13"/>
      <c r="B17" s="11"/>
      <c r="C17" s="13"/>
      <c r="D17" s="12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workbookViewId="0">
      <selection activeCell="B13" sqref="B13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0" t="s">
        <v>73</v>
      </c>
      <c r="C1" s="70"/>
      <c r="D1" s="70"/>
      <c r="E1" s="6"/>
      <c r="F1" s="6"/>
      <c r="G1" s="6"/>
      <c r="H1" s="6"/>
    </row>
    <row r="2" spans="1:8" ht="15.95" customHeight="1" x14ac:dyDescent="0.25">
      <c r="A2" s="1"/>
      <c r="B2" s="71" t="s">
        <v>57</v>
      </c>
      <c r="C2" s="71"/>
      <c r="D2" s="71"/>
      <c r="E2" s="1"/>
      <c r="F2" s="1"/>
      <c r="G2" s="1"/>
      <c r="H2" s="1"/>
    </row>
    <row r="3" spans="1:8" ht="15.95" customHeight="1" x14ac:dyDescent="0.25">
      <c r="A3" s="1"/>
      <c r="B3" s="70" t="s">
        <v>36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7" t="s">
        <v>8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11" t="s">
        <v>90</v>
      </c>
      <c r="C6" s="11">
        <v>14855.5</v>
      </c>
      <c r="D6" s="3">
        <f>C6</f>
        <v>14855.5</v>
      </c>
    </row>
    <row r="7" spans="1:8" s="1" customFormat="1" x14ac:dyDescent="0.25">
      <c r="A7" s="11"/>
      <c r="B7" s="3" t="s">
        <v>9</v>
      </c>
      <c r="C7" s="11"/>
      <c r="D7" s="41"/>
    </row>
    <row r="8" spans="1:8" s="5" customFormat="1" x14ac:dyDescent="0.25">
      <c r="A8" s="12">
        <v>1</v>
      </c>
      <c r="B8" s="13" t="s">
        <v>96</v>
      </c>
      <c r="C8" s="12">
        <v>18852.349999999999</v>
      </c>
      <c r="D8" s="42">
        <f>C8+D6</f>
        <v>33707.85</v>
      </c>
    </row>
    <row r="9" spans="1:8" x14ac:dyDescent="0.25">
      <c r="A9" s="13"/>
      <c r="B9" s="3" t="s">
        <v>11</v>
      </c>
      <c r="C9" s="13"/>
      <c r="D9" s="43"/>
    </row>
    <row r="10" spans="1:8" ht="30" x14ac:dyDescent="0.25">
      <c r="A10" s="13">
        <v>1</v>
      </c>
      <c r="B10" s="55" t="s">
        <v>113</v>
      </c>
      <c r="C10" s="13">
        <v>75792.7</v>
      </c>
      <c r="D10" s="42">
        <f>C10+D8</f>
        <v>109500.54999999999</v>
      </c>
    </row>
    <row r="11" spans="1:8" s="5" customFormat="1" x14ac:dyDescent="0.25">
      <c r="A11" s="13"/>
      <c r="B11" s="3" t="s">
        <v>12</v>
      </c>
      <c r="C11" s="13"/>
      <c r="D11" s="42"/>
    </row>
    <row r="12" spans="1:8" ht="30" x14ac:dyDescent="0.25">
      <c r="A12" s="13">
        <v>1</v>
      </c>
      <c r="B12" s="11" t="s">
        <v>119</v>
      </c>
      <c r="C12" s="12">
        <f>47321.6+42838.5</f>
        <v>90160.1</v>
      </c>
      <c r="D12" s="42">
        <f>C12+D10</f>
        <v>199660.65</v>
      </c>
    </row>
    <row r="13" spans="1:8" x14ac:dyDescent="0.25">
      <c r="A13" s="12"/>
      <c r="B13" s="3"/>
      <c r="C13" s="12"/>
      <c r="D13" s="42"/>
    </row>
    <row r="14" spans="1:8" x14ac:dyDescent="0.25">
      <c r="A14" s="13"/>
      <c r="B14" s="11"/>
      <c r="C14" s="13"/>
      <c r="D14" s="4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11"/>
      <c r="C16" s="13"/>
      <c r="D16" s="12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11"/>
      <c r="C19" s="13"/>
      <c r="D19" s="12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1"/>
      <c r="C23" s="13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0" t="s">
        <v>66</v>
      </c>
      <c r="C1" s="70"/>
      <c r="D1" s="70"/>
    </row>
    <row r="2" spans="1:4" ht="15.75" x14ac:dyDescent="0.25">
      <c r="A2" s="1"/>
      <c r="B2" s="71" t="s">
        <v>57</v>
      </c>
      <c r="C2" s="71"/>
      <c r="D2" s="71"/>
    </row>
    <row r="3" spans="1:4" ht="15.75" x14ac:dyDescent="0.25">
      <c r="A3" s="1"/>
      <c r="B3" s="70" t="s">
        <v>37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7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53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8" sqref="M8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6.140625" customWidth="1"/>
    <col min="5" max="5" width="16.7109375" customWidth="1"/>
    <col min="6" max="6" width="18.85546875" customWidth="1"/>
    <col min="7" max="7" width="16.140625" customWidth="1"/>
    <col min="8" max="8" width="16.7109375" customWidth="1"/>
    <col min="9" max="9" width="17.42578125" customWidth="1"/>
    <col min="10" max="10" width="16.85546875" customWidth="1"/>
    <col min="11" max="11" width="17.28515625" customWidth="1"/>
    <col min="12" max="12" width="15.28515625" customWidth="1"/>
    <col min="13" max="13" width="17.140625" customWidth="1"/>
    <col min="14" max="14" width="19.28515625" customWidth="1"/>
  </cols>
  <sheetData>
    <row r="1" spans="1:14" ht="21" x14ac:dyDescent="0.35">
      <c r="A1" s="72" t="s">
        <v>65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75" x14ac:dyDescent="0.25">
      <c r="A2" s="2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62822.34</v>
      </c>
      <c r="C4" s="24">
        <f t="shared" ref="C4:N4" si="0">C5+C6+C7</f>
        <v>59204.57</v>
      </c>
      <c r="D4" s="24">
        <f t="shared" si="0"/>
        <v>61598.57</v>
      </c>
      <c r="E4" s="24">
        <f t="shared" si="0"/>
        <v>59204.57</v>
      </c>
      <c r="F4" s="24">
        <f t="shared" si="0"/>
        <v>59204.57</v>
      </c>
      <c r="G4" s="24">
        <f t="shared" si="0"/>
        <v>59204.57</v>
      </c>
      <c r="H4" s="24">
        <f t="shared" si="0"/>
        <v>59204.57</v>
      </c>
      <c r="I4" s="24">
        <f t="shared" si="0"/>
        <v>59204.57</v>
      </c>
      <c r="J4" s="24">
        <f t="shared" si="0"/>
        <v>59204.57</v>
      </c>
      <c r="K4" s="24">
        <f t="shared" si="0"/>
        <v>59204.57</v>
      </c>
      <c r="L4" s="24">
        <f t="shared" si="0"/>
        <v>59204.57</v>
      </c>
      <c r="M4" s="24">
        <f t="shared" si="0"/>
        <v>66392.320000000007</v>
      </c>
      <c r="N4" s="24">
        <f t="shared" si="0"/>
        <v>723654.3600000001</v>
      </c>
    </row>
    <row r="5" spans="1:14" ht="39" customHeight="1" x14ac:dyDescent="0.35">
      <c r="A5" s="28" t="s">
        <v>17</v>
      </c>
      <c r="B5" s="25">
        <v>31070.17</v>
      </c>
      <c r="C5" s="25">
        <v>34169.03</v>
      </c>
      <c r="D5" s="25">
        <v>34169.03</v>
      </c>
      <c r="E5" s="25">
        <v>34169.03</v>
      </c>
      <c r="F5" s="25">
        <v>34169.03</v>
      </c>
      <c r="G5" s="25">
        <v>34169.03</v>
      </c>
      <c r="H5" s="25">
        <v>34169.03</v>
      </c>
      <c r="I5" s="25">
        <v>34169.03</v>
      </c>
      <c r="J5" s="25">
        <v>34169.03</v>
      </c>
      <c r="K5" s="25">
        <v>34169.03</v>
      </c>
      <c r="L5" s="25">
        <v>34169.03</v>
      </c>
      <c r="M5" s="25">
        <v>34169.03</v>
      </c>
      <c r="N5" s="25">
        <f t="shared" ref="N5:N23" si="1">SUM(B5:M5)</f>
        <v>406929.50000000012</v>
      </c>
    </row>
    <row r="6" spans="1:14" ht="44.25" customHeight="1" x14ac:dyDescent="0.35">
      <c r="A6" s="28" t="s">
        <v>39</v>
      </c>
      <c r="B6" s="25">
        <v>22752.17</v>
      </c>
      <c r="C6" s="25">
        <v>25035.54</v>
      </c>
      <c r="D6" s="25">
        <v>25035.54</v>
      </c>
      <c r="E6" s="25">
        <v>25035.54</v>
      </c>
      <c r="F6" s="25">
        <v>25035.54</v>
      </c>
      <c r="G6" s="25">
        <v>25035.54</v>
      </c>
      <c r="H6" s="25">
        <v>25035.54</v>
      </c>
      <c r="I6" s="25">
        <v>25035.54</v>
      </c>
      <c r="J6" s="25">
        <v>25035.54</v>
      </c>
      <c r="K6" s="25">
        <v>25035.54</v>
      </c>
      <c r="L6" s="25">
        <v>25035.54</v>
      </c>
      <c r="M6" s="25">
        <v>25035.54</v>
      </c>
      <c r="N6" s="25">
        <f>SUM(B6:M6)</f>
        <v>298143.11000000004</v>
      </c>
    </row>
    <row r="7" spans="1:14" ht="44.25" customHeight="1" x14ac:dyDescent="0.35">
      <c r="A7" s="28" t="s">
        <v>32</v>
      </c>
      <c r="B7" s="25">
        <v>9000</v>
      </c>
      <c r="C7" s="25"/>
      <c r="D7" s="25">
        <v>2394</v>
      </c>
      <c r="E7" s="25"/>
      <c r="F7" s="25"/>
      <c r="G7" s="25"/>
      <c r="H7" s="25"/>
      <c r="I7" s="25"/>
      <c r="J7" s="25"/>
      <c r="K7" s="25"/>
      <c r="L7" s="25"/>
      <c r="M7" s="25">
        <v>7187.75</v>
      </c>
      <c r="N7" s="25">
        <f>SUM(B7:M7)</f>
        <v>18581.75</v>
      </c>
    </row>
    <row r="8" spans="1:14" ht="36" customHeight="1" x14ac:dyDescent="0.35">
      <c r="A8" s="29" t="s">
        <v>18</v>
      </c>
      <c r="B8" s="24">
        <f>B9+B10+B11+B12+B13</f>
        <v>69429.290000000008</v>
      </c>
      <c r="C8" s="24">
        <f t="shared" ref="C8:M8" si="2">C9+C10+C11+C12+C13</f>
        <v>64852.21</v>
      </c>
      <c r="D8" s="24">
        <f t="shared" si="2"/>
        <v>63497.79</v>
      </c>
      <c r="E8" s="24">
        <f t="shared" si="2"/>
        <v>71150.210000000006</v>
      </c>
      <c r="F8" s="24">
        <f t="shared" si="2"/>
        <v>98167.62000000001</v>
      </c>
      <c r="G8" s="24">
        <f t="shared" si="2"/>
        <v>65255.97</v>
      </c>
      <c r="H8" s="24">
        <f t="shared" si="2"/>
        <v>72934.510000000009</v>
      </c>
      <c r="I8" s="24">
        <f t="shared" si="2"/>
        <v>77258.55</v>
      </c>
      <c r="J8" s="24">
        <f t="shared" si="2"/>
        <v>70230.89</v>
      </c>
      <c r="K8" s="24">
        <f t="shared" si="2"/>
        <v>73738.17</v>
      </c>
      <c r="L8" s="24">
        <f t="shared" si="2"/>
        <v>70861.289999999994</v>
      </c>
      <c r="M8" s="24">
        <f t="shared" si="2"/>
        <v>72280.41</v>
      </c>
      <c r="N8" s="24">
        <f t="shared" si="1"/>
        <v>869656.91000000015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2158.92</v>
      </c>
      <c r="E9" s="25">
        <v>6667.92</v>
      </c>
      <c r="F9" s="25">
        <v>4836.92</v>
      </c>
      <c r="G9" s="25">
        <v>2158.92</v>
      </c>
      <c r="H9" s="25">
        <v>3646.92</v>
      </c>
      <c r="I9" s="25">
        <v>13264.32</v>
      </c>
      <c r="J9" s="25">
        <v>2530.92</v>
      </c>
      <c r="K9" s="26">
        <v>12422.42</v>
      </c>
      <c r="L9" s="25">
        <v>4262.42</v>
      </c>
      <c r="M9" s="25">
        <v>10368.42</v>
      </c>
      <c r="N9" s="24">
        <f t="shared" si="1"/>
        <v>66635.939999999988</v>
      </c>
    </row>
    <row r="10" spans="1:14" ht="45.75" customHeight="1" x14ac:dyDescent="0.35">
      <c r="A10" s="28" t="s">
        <v>20</v>
      </c>
      <c r="B10" s="26">
        <v>14856</v>
      </c>
      <c r="C10" s="25">
        <v>11529</v>
      </c>
      <c r="D10" s="25">
        <v>11754</v>
      </c>
      <c r="E10" s="25">
        <v>13318</v>
      </c>
      <c r="F10" s="25">
        <v>12777</v>
      </c>
      <c r="G10" s="25">
        <v>11529</v>
      </c>
      <c r="H10" s="25">
        <v>11529</v>
      </c>
      <c r="I10" s="25">
        <v>11529</v>
      </c>
      <c r="J10" s="25">
        <v>16862.25</v>
      </c>
      <c r="K10" s="26">
        <v>11529</v>
      </c>
      <c r="L10" s="25">
        <f>12153+1400</f>
        <v>13553</v>
      </c>
      <c r="M10" s="25">
        <v>12529</v>
      </c>
      <c r="N10" s="24">
        <f t="shared" si="1"/>
        <v>153294.25</v>
      </c>
    </row>
    <row r="11" spans="1:14" ht="45.75" customHeight="1" x14ac:dyDescent="0.35">
      <c r="A11" s="36" t="s">
        <v>30</v>
      </c>
      <c r="B11" s="26">
        <v>2829.5</v>
      </c>
      <c r="C11" s="25"/>
      <c r="D11" s="25"/>
      <c r="E11" s="25"/>
      <c r="F11" s="25"/>
      <c r="G11" s="25"/>
      <c r="H11" s="25">
        <v>5003</v>
      </c>
      <c r="I11" s="25">
        <v>3676</v>
      </c>
      <c r="J11" s="25"/>
      <c r="K11" s="25"/>
      <c r="L11" s="25">
        <v>302.16000000000003</v>
      </c>
      <c r="M11" s="25"/>
      <c r="N11" s="24">
        <f t="shared" si="1"/>
        <v>11810.66</v>
      </c>
    </row>
    <row r="12" spans="1:14" ht="45.75" customHeight="1" x14ac:dyDescent="0.35">
      <c r="A12" s="36" t="s">
        <v>38</v>
      </c>
      <c r="B12" s="26">
        <v>48195.46</v>
      </c>
      <c r="C12" s="26">
        <v>48195.46</v>
      </c>
      <c r="D12" s="25">
        <v>48195.46</v>
      </c>
      <c r="E12" s="25">
        <v>48195.46</v>
      </c>
      <c r="F12" s="25">
        <v>76195.460000000006</v>
      </c>
      <c r="G12" s="25">
        <v>48195.46</v>
      </c>
      <c r="H12" s="25">
        <v>48195.46</v>
      </c>
      <c r="I12" s="25">
        <v>48195.46</v>
      </c>
      <c r="J12" s="25">
        <v>48195.46</v>
      </c>
      <c r="K12" s="25">
        <v>48195.46</v>
      </c>
      <c r="L12" s="25">
        <v>48195.46</v>
      </c>
      <c r="M12" s="25">
        <v>48195.46</v>
      </c>
      <c r="N12" s="24">
        <f t="shared" si="1"/>
        <v>606345.52</v>
      </c>
    </row>
    <row r="13" spans="1:14" ht="21.75" customHeight="1" x14ac:dyDescent="0.35">
      <c r="A13" s="28" t="s">
        <v>21</v>
      </c>
      <c r="B13" s="25">
        <v>1389.41</v>
      </c>
      <c r="C13" s="26">
        <v>2968.83</v>
      </c>
      <c r="D13" s="25">
        <v>1389.41</v>
      </c>
      <c r="E13" s="25">
        <v>2968.83</v>
      </c>
      <c r="F13" s="25">
        <v>4358.24</v>
      </c>
      <c r="G13" s="25">
        <v>3372.59</v>
      </c>
      <c r="H13" s="25">
        <v>4560.13</v>
      </c>
      <c r="I13" s="25">
        <v>593.77</v>
      </c>
      <c r="J13" s="25">
        <v>2642.26</v>
      </c>
      <c r="K13" s="25">
        <v>1591.29</v>
      </c>
      <c r="L13" s="25">
        <v>4548.25</v>
      </c>
      <c r="M13" s="25">
        <v>1187.53</v>
      </c>
      <c r="N13" s="25">
        <f t="shared" si="1"/>
        <v>31570.54</v>
      </c>
    </row>
    <row r="14" spans="1:14" ht="23.25" customHeight="1" x14ac:dyDescent="0.35">
      <c r="A14" s="29" t="s">
        <v>22</v>
      </c>
      <c r="B14" s="24">
        <f>B15+B16+B17</f>
        <v>3200</v>
      </c>
      <c r="C14" s="24">
        <f t="shared" ref="C14:M14" si="3">C15+C16+C17</f>
        <v>28172</v>
      </c>
      <c r="D14" s="24">
        <f t="shared" si="3"/>
        <v>2000</v>
      </c>
      <c r="E14" s="24">
        <f t="shared" si="3"/>
        <v>3850</v>
      </c>
      <c r="F14" s="24">
        <f t="shared" si="3"/>
        <v>14855.5</v>
      </c>
      <c r="G14" s="24">
        <f t="shared" si="3"/>
        <v>18852.349999999999</v>
      </c>
      <c r="H14" s="24">
        <f t="shared" si="3"/>
        <v>0</v>
      </c>
      <c r="I14" s="24">
        <f t="shared" si="3"/>
        <v>75792.7</v>
      </c>
      <c r="J14" s="24">
        <f t="shared" si="3"/>
        <v>90160.1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236882.65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>
        <v>14855.5</v>
      </c>
      <c r="G15" s="25">
        <v>18852.349999999999</v>
      </c>
      <c r="H15" s="25"/>
      <c r="I15" s="25">
        <v>75792.7</v>
      </c>
      <c r="J15" s="25">
        <v>90160.1</v>
      </c>
      <c r="K15" s="25"/>
      <c r="L15" s="25"/>
      <c r="M15" s="25"/>
      <c r="N15" s="25">
        <f t="shared" si="1"/>
        <v>199660.65</v>
      </c>
    </row>
    <row r="16" spans="1:14" ht="40.5" customHeight="1" x14ac:dyDescent="0.35">
      <c r="A16" s="28" t="s">
        <v>24</v>
      </c>
      <c r="B16" s="25">
        <v>3200</v>
      </c>
      <c r="C16" s="25">
        <v>28172</v>
      </c>
      <c r="D16" s="25">
        <v>2000</v>
      </c>
      <c r="E16" s="25">
        <v>3850</v>
      </c>
      <c r="F16" s="25"/>
      <c r="G16" s="25"/>
      <c r="H16" s="25"/>
      <c r="I16" s="25"/>
      <c r="J16" s="25"/>
      <c r="K16" s="25"/>
      <c r="L16" s="25"/>
      <c r="M16" s="25"/>
      <c r="N16" s="25">
        <f t="shared" si="1"/>
        <v>37222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50" t="s">
        <v>50</v>
      </c>
      <c r="B18" s="25"/>
      <c r="C18" s="25"/>
      <c r="D18" s="25"/>
      <c r="E18" s="25"/>
      <c r="F18" s="25">
        <v>26665</v>
      </c>
      <c r="G18" s="25">
        <v>21747.1</v>
      </c>
      <c r="H18" s="25">
        <v>14474.4</v>
      </c>
      <c r="I18" s="25"/>
      <c r="J18" s="25"/>
      <c r="K18" s="25"/>
      <c r="L18" s="25">
        <v>24000</v>
      </c>
      <c r="M18" s="25"/>
      <c r="N18" s="24">
        <f t="shared" si="1"/>
        <v>86886.5</v>
      </c>
    </row>
    <row r="19" spans="1:14" ht="40.5" customHeight="1" x14ac:dyDescent="0.35">
      <c r="A19" s="29" t="s">
        <v>52</v>
      </c>
      <c r="B19" s="24">
        <f>B20+B21+B22</f>
        <v>19012.739999999998</v>
      </c>
      <c r="C19" s="24">
        <f t="shared" ref="C19:M19" si="4">C20+C21+C22</f>
        <v>4893.05</v>
      </c>
      <c r="D19" s="24">
        <f t="shared" si="4"/>
        <v>17775.82</v>
      </c>
      <c r="E19" s="24">
        <f t="shared" si="4"/>
        <v>-4733.59</v>
      </c>
      <c r="F19" s="24">
        <f t="shared" si="4"/>
        <v>13712.42</v>
      </c>
      <c r="G19" s="24">
        <f t="shared" si="4"/>
        <v>3593.2200000000003</v>
      </c>
      <c r="H19" s="24">
        <f t="shared" si="4"/>
        <v>-6006.49</v>
      </c>
      <c r="I19" s="24">
        <f t="shared" si="4"/>
        <v>19116.98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67364.150000000009</v>
      </c>
    </row>
    <row r="20" spans="1:14" ht="40.5" customHeight="1" x14ac:dyDescent="0.35">
      <c r="A20" s="28" t="s">
        <v>53</v>
      </c>
      <c r="B20" s="25">
        <v>1964.82</v>
      </c>
      <c r="C20" s="25">
        <v>1190.8</v>
      </c>
      <c r="D20" s="25">
        <v>7472.27</v>
      </c>
      <c r="E20" s="25">
        <v>-2798.38</v>
      </c>
      <c r="F20" s="25">
        <v>7234.11</v>
      </c>
      <c r="G20" s="25">
        <v>1161.03</v>
      </c>
      <c r="H20" s="25">
        <v>-7680.66</v>
      </c>
      <c r="I20" s="25">
        <v>7829.51</v>
      </c>
      <c r="J20" s="25"/>
      <c r="K20" s="25"/>
      <c r="L20" s="25"/>
      <c r="M20" s="25"/>
      <c r="N20" s="25">
        <f t="shared" si="5"/>
        <v>16373.5</v>
      </c>
    </row>
    <row r="21" spans="1:14" ht="40.5" customHeight="1" x14ac:dyDescent="0.35">
      <c r="A21" s="28" t="s">
        <v>54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55</v>
      </c>
      <c r="B22" s="25">
        <v>17047.919999999998</v>
      </c>
      <c r="C22" s="25">
        <v>3702.25</v>
      </c>
      <c r="D22" s="25">
        <v>10303.549999999999</v>
      </c>
      <c r="E22" s="26">
        <v>-1935.21</v>
      </c>
      <c r="F22" s="25">
        <v>6478.31</v>
      </c>
      <c r="G22" s="25">
        <v>2432.19</v>
      </c>
      <c r="H22" s="25">
        <v>1674.17</v>
      </c>
      <c r="I22" s="25">
        <v>11287.47</v>
      </c>
      <c r="J22" s="25"/>
      <c r="K22" s="25"/>
      <c r="L22" s="25"/>
      <c r="M22" s="25"/>
      <c r="N22" s="25">
        <f t="shared" si="5"/>
        <v>50990.65</v>
      </c>
    </row>
    <row r="23" spans="1:14" ht="39.75" customHeight="1" x14ac:dyDescent="0.35">
      <c r="A23" s="29" t="s">
        <v>56</v>
      </c>
      <c r="B23" s="24">
        <v>27318.92</v>
      </c>
      <c r="C23" s="24">
        <v>27318.92</v>
      </c>
      <c r="D23" s="24">
        <v>33027.35</v>
      </c>
      <c r="E23" s="24">
        <v>33027.35</v>
      </c>
      <c r="F23" s="24">
        <v>33027.35</v>
      </c>
      <c r="G23" s="24">
        <v>33027.35</v>
      </c>
      <c r="H23" s="24">
        <v>33027.35</v>
      </c>
      <c r="I23" s="24">
        <v>33027.35</v>
      </c>
      <c r="J23" s="24">
        <v>33027.35</v>
      </c>
      <c r="K23" s="24">
        <v>33027.35</v>
      </c>
      <c r="L23" s="24">
        <v>33027.35</v>
      </c>
      <c r="M23" s="24">
        <v>33027.35</v>
      </c>
      <c r="N23" s="24">
        <f t="shared" si="1"/>
        <v>384911.33999999997</v>
      </c>
    </row>
    <row r="24" spans="1:14" ht="22.5" customHeight="1" x14ac:dyDescent="0.35">
      <c r="A24" s="29" t="s">
        <v>25</v>
      </c>
      <c r="B24" s="24">
        <f>B4+B8+B14+B23+B18+B19</f>
        <v>181783.28999999998</v>
      </c>
      <c r="C24" s="24">
        <f t="shared" ref="C24:N24" si="6">C4+C8+C14+C23+C18+C19</f>
        <v>184440.75</v>
      </c>
      <c r="D24" s="24">
        <f t="shared" si="6"/>
        <v>177899.53</v>
      </c>
      <c r="E24" s="24">
        <f t="shared" si="6"/>
        <v>162498.54</v>
      </c>
      <c r="F24" s="24">
        <f t="shared" si="6"/>
        <v>245632.46000000002</v>
      </c>
      <c r="G24" s="24">
        <f t="shared" si="6"/>
        <v>201680.56000000003</v>
      </c>
      <c r="H24" s="24">
        <f t="shared" si="6"/>
        <v>173634.34000000003</v>
      </c>
      <c r="I24" s="24">
        <f t="shared" si="6"/>
        <v>264400.15000000002</v>
      </c>
      <c r="J24" s="24">
        <f t="shared" si="6"/>
        <v>252622.91</v>
      </c>
      <c r="K24" s="24">
        <f t="shared" si="6"/>
        <v>165970.09</v>
      </c>
      <c r="L24" s="24">
        <f t="shared" si="6"/>
        <v>187093.21</v>
      </c>
      <c r="M24" s="24">
        <f t="shared" si="6"/>
        <v>171700.08000000002</v>
      </c>
      <c r="N24" s="24">
        <f t="shared" si="6"/>
        <v>2369355.91</v>
      </c>
    </row>
    <row r="25" spans="1:14" ht="15.75" x14ac:dyDescent="0.25">
      <c r="A25" s="73" t="s">
        <v>61</v>
      </c>
      <c r="B25" s="73"/>
      <c r="C25" s="73"/>
      <c r="D25" s="30"/>
      <c r="E25" s="30"/>
      <c r="F25" s="30"/>
      <c r="G25" s="40"/>
      <c r="H25" s="30"/>
      <c r="I25" s="30"/>
      <c r="J25" s="30"/>
      <c r="K25" s="30"/>
      <c r="L25" s="74" t="s">
        <v>29</v>
      </c>
      <c r="M25" s="74"/>
      <c r="N25" s="74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3" t="s">
        <v>27</v>
      </c>
      <c r="B27" s="73"/>
      <c r="C27" s="73"/>
      <c r="D27" s="30"/>
      <c r="E27" s="30"/>
      <c r="F27" s="30"/>
      <c r="G27" s="30"/>
      <c r="H27" s="30"/>
      <c r="I27" s="30"/>
      <c r="J27" s="30"/>
      <c r="K27" s="30"/>
      <c r="L27" s="74" t="s">
        <v>33</v>
      </c>
      <c r="M27" s="74"/>
      <c r="N27" s="7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4" t="s">
        <v>41</v>
      </c>
      <c r="B4" s="44" t="s">
        <v>41</v>
      </c>
      <c r="C4" s="44"/>
      <c r="D4" s="44" t="s">
        <v>42</v>
      </c>
      <c r="E4" s="44" t="s">
        <v>43</v>
      </c>
    </row>
    <row r="5" spans="1:7" x14ac:dyDescent="0.25">
      <c r="A5" s="45" t="s">
        <v>44</v>
      </c>
      <c r="B5" s="45" t="s">
        <v>45</v>
      </c>
      <c r="C5" s="45" t="s">
        <v>46</v>
      </c>
      <c r="D5" s="45" t="s">
        <v>47</v>
      </c>
      <c r="E5" s="45" t="s">
        <v>48</v>
      </c>
    </row>
    <row r="6" spans="1:7" x14ac:dyDescent="0.25">
      <c r="A6" s="32"/>
      <c r="B6" s="32"/>
      <c r="C6" s="46"/>
      <c r="D6" s="47"/>
      <c r="E6" s="32"/>
    </row>
    <row r="7" spans="1:7" x14ac:dyDescent="0.25">
      <c r="A7" s="32"/>
      <c r="B7" s="32"/>
      <c r="C7" s="46"/>
      <c r="D7" s="47"/>
      <c r="E7" s="48"/>
    </row>
    <row r="8" spans="1:7" x14ac:dyDescent="0.25">
      <c r="A8" s="32"/>
      <c r="B8" s="32"/>
      <c r="C8" s="46"/>
      <c r="D8" s="47"/>
      <c r="E8" s="32"/>
    </row>
    <row r="9" spans="1:7" x14ac:dyDescent="0.25">
      <c r="A9" s="32"/>
      <c r="B9" s="32"/>
      <c r="C9" s="46"/>
      <c r="D9" s="47"/>
      <c r="E9" s="32"/>
    </row>
    <row r="10" spans="1:7" x14ac:dyDescent="0.25">
      <c r="A10" s="32"/>
      <c r="B10" s="32"/>
      <c r="C10" s="46"/>
      <c r="D10" s="47"/>
      <c r="E10" s="32"/>
    </row>
    <row r="11" spans="1:7" x14ac:dyDescent="0.25">
      <c r="A11" s="32"/>
      <c r="B11" s="32"/>
      <c r="C11" s="46"/>
      <c r="D11" s="47"/>
      <c r="E11" s="32"/>
    </row>
    <row r="12" spans="1:7" x14ac:dyDescent="0.25">
      <c r="A12" s="32"/>
      <c r="B12" s="32"/>
      <c r="C12" s="46"/>
      <c r="D12" s="47"/>
      <c r="E12" s="32"/>
    </row>
    <row r="13" spans="1:7" x14ac:dyDescent="0.25">
      <c r="A13" s="32"/>
      <c r="B13" s="32"/>
      <c r="C13" s="46"/>
      <c r="D13" s="47"/>
      <c r="E13" s="32"/>
    </row>
    <row r="14" spans="1:7" x14ac:dyDescent="0.25">
      <c r="A14" s="32"/>
      <c r="B14" s="32"/>
      <c r="C14" s="46"/>
      <c r="D14" s="47"/>
      <c r="E14" s="32"/>
    </row>
    <row r="15" spans="1:7" x14ac:dyDescent="0.25">
      <c r="A15" s="32"/>
      <c r="B15" s="32"/>
      <c r="C15" s="46"/>
      <c r="D15" s="47"/>
      <c r="E15" s="32"/>
    </row>
    <row r="16" spans="1:7" x14ac:dyDescent="0.25">
      <c r="A16" s="32"/>
      <c r="B16" s="32"/>
      <c r="C16" s="46"/>
      <c r="D16" s="47"/>
      <c r="E16" s="32"/>
    </row>
    <row r="17" spans="1:5" x14ac:dyDescent="0.25">
      <c r="A17" s="32"/>
      <c r="B17" s="32"/>
      <c r="C17" s="46"/>
      <c r="D17" s="47"/>
      <c r="E17" s="32"/>
    </row>
    <row r="18" spans="1:5" x14ac:dyDescent="0.25">
      <c r="A18" s="32"/>
      <c r="B18" s="32"/>
      <c r="C18" s="46"/>
      <c r="D18" s="47"/>
      <c r="E18" s="32"/>
    </row>
    <row r="19" spans="1:5" x14ac:dyDescent="0.25">
      <c r="A19" s="32"/>
      <c r="B19" s="32"/>
      <c r="C19" s="46"/>
      <c r="D19" s="32"/>
      <c r="E19" s="32"/>
    </row>
    <row r="20" spans="1:5" x14ac:dyDescent="0.25">
      <c r="A20" s="32"/>
      <c r="B20" s="32"/>
      <c r="C20" s="46"/>
      <c r="D20" s="32"/>
      <c r="E20" s="32"/>
    </row>
    <row r="21" spans="1:5" x14ac:dyDescent="0.25">
      <c r="A21" s="32"/>
      <c r="B21" s="32"/>
      <c r="C21" s="46"/>
      <c r="D21" s="32"/>
      <c r="E21" s="32"/>
    </row>
    <row r="22" spans="1:5" x14ac:dyDescent="0.25">
      <c r="A22" s="32"/>
      <c r="B22" s="32"/>
      <c r="C22" s="46"/>
      <c r="D22" s="32"/>
      <c r="E22" s="32"/>
    </row>
    <row r="23" spans="1:5" x14ac:dyDescent="0.25">
      <c r="A23" s="32"/>
      <c r="B23" s="32"/>
      <c r="C23" s="46"/>
      <c r="D23" s="32"/>
      <c r="E23" s="32"/>
    </row>
    <row r="24" spans="1:5" x14ac:dyDescent="0.25">
      <c r="A24" s="32"/>
      <c r="B24" s="32"/>
      <c r="C24" s="46"/>
      <c r="D24" s="32"/>
      <c r="E24" s="32"/>
    </row>
    <row r="25" spans="1:5" x14ac:dyDescent="0.25">
      <c r="A25" s="32"/>
      <c r="B25" s="32"/>
      <c r="C25" s="46"/>
      <c r="D25" s="32"/>
      <c r="E25" s="32"/>
    </row>
    <row r="26" spans="1:5" x14ac:dyDescent="0.25">
      <c r="A26" s="32"/>
      <c r="B26" s="32"/>
      <c r="C26" s="46"/>
      <c r="D26" s="32"/>
      <c r="E26" s="32"/>
    </row>
    <row r="27" spans="1:5" x14ac:dyDescent="0.25">
      <c r="A27" s="32"/>
      <c r="B27" s="32"/>
      <c r="C27" s="46"/>
      <c r="D27" s="32"/>
      <c r="E27" s="32"/>
    </row>
    <row r="28" spans="1:5" x14ac:dyDescent="0.25">
      <c r="A28" s="32"/>
      <c r="B28" s="32"/>
      <c r="C28" s="46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6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6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6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6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0"/>
  <sheetViews>
    <sheetView workbookViewId="0">
      <selection activeCell="D24" sqref="D24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5" ht="15.75" x14ac:dyDescent="0.25">
      <c r="A1" s="1"/>
      <c r="B1" s="70" t="s">
        <v>66</v>
      </c>
      <c r="C1" s="70"/>
      <c r="D1" s="70"/>
    </row>
    <row r="2" spans="1:5" ht="15.75" x14ac:dyDescent="0.25">
      <c r="A2" s="1"/>
      <c r="B2" s="71" t="s">
        <v>57</v>
      </c>
      <c r="C2" s="71"/>
      <c r="D2" s="71"/>
    </row>
    <row r="3" spans="1:5" ht="15.75" x14ac:dyDescent="0.25">
      <c r="A3" s="1"/>
      <c r="B3" s="70" t="s">
        <v>49</v>
      </c>
      <c r="C3" s="70"/>
      <c r="D3" s="70"/>
    </row>
    <row r="4" spans="1:5" ht="26.25" x14ac:dyDescent="0.25">
      <c r="A4" s="7"/>
      <c r="B4" s="8" t="s">
        <v>0</v>
      </c>
      <c r="C4" s="7" t="s">
        <v>1</v>
      </c>
      <c r="D4" s="8" t="s">
        <v>26</v>
      </c>
    </row>
    <row r="5" spans="1:5" x14ac:dyDescent="0.25">
      <c r="A5" s="9"/>
      <c r="B5" s="3" t="s">
        <v>8</v>
      </c>
      <c r="C5" s="9"/>
      <c r="D5" s="9"/>
    </row>
    <row r="6" spans="1:5" ht="30" x14ac:dyDescent="0.25">
      <c r="A6" s="11">
        <v>1</v>
      </c>
      <c r="B6" s="11" t="s">
        <v>91</v>
      </c>
      <c r="C6" s="38">
        <v>3635</v>
      </c>
      <c r="D6" s="3"/>
    </row>
    <row r="7" spans="1:5" x14ac:dyDescent="0.25">
      <c r="A7" s="13">
        <v>2</v>
      </c>
      <c r="B7" s="11" t="s">
        <v>92</v>
      </c>
      <c r="C7" s="16">
        <v>1488</v>
      </c>
      <c r="D7" s="12"/>
    </row>
    <row r="8" spans="1:5" x14ac:dyDescent="0.25">
      <c r="A8" s="13">
        <v>3</v>
      </c>
      <c r="B8" s="11" t="s">
        <v>93</v>
      </c>
      <c r="C8" s="16">
        <v>13542</v>
      </c>
      <c r="D8" s="49"/>
    </row>
    <row r="9" spans="1:5" x14ac:dyDescent="0.25">
      <c r="A9" s="32">
        <v>4</v>
      </c>
      <c r="B9" s="46" t="s">
        <v>94</v>
      </c>
      <c r="C9" s="13">
        <v>8000</v>
      </c>
      <c r="D9" s="12"/>
    </row>
    <row r="10" spans="1:5" x14ac:dyDescent="0.25">
      <c r="A10" s="14"/>
      <c r="B10" s="21" t="s">
        <v>87</v>
      </c>
      <c r="C10" s="57">
        <f>SUM(C6:C9)</f>
        <v>26665</v>
      </c>
      <c r="D10" s="51">
        <f>C10</f>
        <v>26665</v>
      </c>
      <c r="E10" s="54"/>
    </row>
    <row r="11" spans="1:5" x14ac:dyDescent="0.25">
      <c r="A11" s="13"/>
      <c r="B11" s="3" t="s">
        <v>9</v>
      </c>
      <c r="C11" s="13"/>
      <c r="D11" s="12"/>
    </row>
    <row r="12" spans="1:5" x14ac:dyDescent="0.25">
      <c r="A12" s="13">
        <v>1</v>
      </c>
      <c r="B12" s="13" t="s">
        <v>97</v>
      </c>
      <c r="C12" s="13">
        <v>10290</v>
      </c>
      <c r="D12" s="12"/>
    </row>
    <row r="13" spans="1:5" x14ac:dyDescent="0.25">
      <c r="A13" s="13">
        <v>2</v>
      </c>
      <c r="B13" s="13" t="s">
        <v>98</v>
      </c>
      <c r="C13" s="13">
        <v>1248</v>
      </c>
      <c r="D13" s="12"/>
    </row>
    <row r="14" spans="1:5" x14ac:dyDescent="0.25">
      <c r="A14" s="13">
        <v>3</v>
      </c>
      <c r="B14" s="13" t="s">
        <v>99</v>
      </c>
      <c r="C14" s="13">
        <v>3844</v>
      </c>
      <c r="D14" s="12"/>
    </row>
    <row r="15" spans="1:5" x14ac:dyDescent="0.25">
      <c r="A15" s="13">
        <v>4</v>
      </c>
      <c r="B15" s="13" t="s">
        <v>100</v>
      </c>
      <c r="C15" s="13">
        <v>6365.1</v>
      </c>
      <c r="D15" s="12"/>
    </row>
    <row r="16" spans="1:5" x14ac:dyDescent="0.25">
      <c r="A16" s="13"/>
      <c r="B16" s="39" t="s">
        <v>95</v>
      </c>
      <c r="C16" s="12">
        <f>SUM(C12:C15)</f>
        <v>21747.1</v>
      </c>
      <c r="D16" s="12">
        <f>C16+D10</f>
        <v>48412.1</v>
      </c>
    </row>
    <row r="17" spans="1:4" x14ac:dyDescent="0.25">
      <c r="A17" s="13"/>
      <c r="B17" s="12" t="s">
        <v>10</v>
      </c>
      <c r="C17" s="13"/>
      <c r="D17" s="12"/>
    </row>
    <row r="18" spans="1:4" x14ac:dyDescent="0.25">
      <c r="A18" s="13">
        <v>1</v>
      </c>
      <c r="B18" s="13" t="s">
        <v>97</v>
      </c>
      <c r="C18" s="13">
        <v>7020</v>
      </c>
      <c r="D18" s="13"/>
    </row>
    <row r="19" spans="1:4" x14ac:dyDescent="0.25">
      <c r="A19" s="13">
        <v>2</v>
      </c>
      <c r="B19" s="13" t="s">
        <v>106</v>
      </c>
      <c r="C19" s="13">
        <v>4453.1000000000004</v>
      </c>
      <c r="D19" s="12"/>
    </row>
    <row r="20" spans="1:4" ht="30" x14ac:dyDescent="0.25">
      <c r="A20" s="13">
        <v>3</v>
      </c>
      <c r="B20" s="11" t="s">
        <v>107</v>
      </c>
      <c r="C20" s="13">
        <v>3001.3</v>
      </c>
      <c r="D20" s="13"/>
    </row>
    <row r="21" spans="1:4" x14ac:dyDescent="0.25">
      <c r="A21" s="13"/>
      <c r="B21" s="3" t="s">
        <v>102</v>
      </c>
      <c r="C21" s="12">
        <f>SUM(C18:C20)</f>
        <v>14474.400000000001</v>
      </c>
      <c r="D21" s="12">
        <f>C21+D16</f>
        <v>62886.5</v>
      </c>
    </row>
    <row r="22" spans="1:4" x14ac:dyDescent="0.25">
      <c r="A22" s="13"/>
      <c r="B22" s="3" t="s">
        <v>14</v>
      </c>
      <c r="C22" s="13"/>
      <c r="D22" s="13"/>
    </row>
    <row r="23" spans="1:4" x14ac:dyDescent="0.25">
      <c r="A23" s="11">
        <v>1</v>
      </c>
      <c r="B23" s="11" t="s">
        <v>131</v>
      </c>
      <c r="C23" s="38">
        <v>24000</v>
      </c>
      <c r="D23" s="3">
        <f>C23+D21</f>
        <v>86886.5</v>
      </c>
    </row>
    <row r="24" spans="1:4" x14ac:dyDescent="0.25">
      <c r="A24" s="13"/>
      <c r="B24" s="13"/>
      <c r="C24" s="13"/>
      <c r="D24" s="12"/>
    </row>
    <row r="25" spans="1:4" x14ac:dyDescent="0.25">
      <c r="A25" s="13"/>
      <c r="B25" s="12"/>
      <c r="C25" s="12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2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2"/>
      <c r="D31" s="12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3"/>
      <c r="C33" s="13"/>
      <c r="D33" s="12"/>
    </row>
    <row r="34" spans="1:4" x14ac:dyDescent="0.25">
      <c r="A34" s="13"/>
      <c r="B34" s="13"/>
      <c r="C34" s="13"/>
      <c r="D34" s="12"/>
    </row>
    <row r="35" spans="1:4" x14ac:dyDescent="0.25">
      <c r="A35" s="13"/>
      <c r="B35" s="12"/>
      <c r="C35" s="12"/>
      <c r="D35" s="12"/>
    </row>
    <row r="36" spans="1:4" x14ac:dyDescent="0.25">
      <c r="A36" s="13"/>
      <c r="B36" s="13"/>
      <c r="C36" s="13"/>
      <c r="D36" s="12"/>
    </row>
    <row r="37" spans="1:4" x14ac:dyDescent="0.25">
      <c r="A37" s="13"/>
      <c r="B37" s="12"/>
      <c r="C37" s="13"/>
      <c r="D37" s="13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12"/>
      <c r="C40" s="12"/>
      <c r="D40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инж.об.</vt:lpstr>
      <vt:lpstr>ТР эл.оборуд.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2017-06-22T09:09:58Z</cp:lastPrinted>
  <dcterms:created xsi:type="dcterms:W3CDTF">2011-07-25T05:21:17Z</dcterms:created>
  <dcterms:modified xsi:type="dcterms:W3CDTF">2023-01-26T03:38:23Z</dcterms:modified>
</cp:coreProperties>
</file>