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ГОРОД\Сосновая\"/>
    </mc:Choice>
  </mc:AlternateContent>
  <xr:revisionPtr revIDLastSave="0" documentId="13_ncr:1_{6F62D49D-4753-4186-9371-1494672C1BFA}" xr6:coauthVersionLast="47" xr6:coauthVersionMax="47" xr10:uidLastSave="{00000000-0000-0000-0000-000000000000}"/>
  <bookViews>
    <workbookView xWindow="-120" yWindow="-120" windowWidth="25440" windowHeight="15390" tabRatio="745" activeTab="8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9" l="1"/>
  <c r="D26" i="6"/>
  <c r="C26" i="6"/>
  <c r="D70" i="2"/>
  <c r="C70" i="2"/>
  <c r="D69" i="1"/>
  <c r="C69" i="1"/>
  <c r="D17" i="3"/>
  <c r="D21" i="6"/>
  <c r="C21" i="6"/>
  <c r="D65" i="2"/>
  <c r="C65" i="2"/>
  <c r="D65" i="1"/>
  <c r="C65" i="1"/>
  <c r="C64" i="1"/>
  <c r="D58" i="2"/>
  <c r="C58" i="2"/>
  <c r="C56" i="1"/>
  <c r="C55" i="1"/>
  <c r="C58" i="1" s="1"/>
  <c r="D15" i="3"/>
  <c r="C15" i="3"/>
  <c r="D54" i="2"/>
  <c r="C54" i="2"/>
  <c r="C52" i="2"/>
  <c r="C51" i="1"/>
  <c r="C48" i="2"/>
  <c r="C41" i="1"/>
  <c r="C42" i="2" l="1"/>
  <c r="C35" i="1"/>
  <c r="C15" i="9" l="1"/>
  <c r="C35" i="2"/>
  <c r="C31" i="1"/>
  <c r="C10" i="9" l="1"/>
  <c r="C31" i="2"/>
  <c r="C25" i="1"/>
  <c r="C17" i="6" l="1"/>
  <c r="C26" i="2"/>
  <c r="C20" i="1"/>
  <c r="C13" i="6" l="1"/>
  <c r="C22" i="2"/>
  <c r="D11" i="5"/>
  <c r="D10" i="5"/>
  <c r="C16" i="1"/>
  <c r="D6" i="9" l="1"/>
  <c r="D10" i="9" s="1"/>
  <c r="D15" i="9" s="1"/>
  <c r="D17" i="9" s="1"/>
  <c r="D19" i="9" s="1"/>
  <c r="C16" i="2"/>
  <c r="C12" i="1"/>
  <c r="D6" i="3" l="1"/>
  <c r="D8" i="3" s="1"/>
  <c r="D10" i="3" s="1"/>
  <c r="D8" i="6"/>
  <c r="D13" i="6" s="1"/>
  <c r="D17" i="6" s="1"/>
  <c r="D19" i="6" s="1"/>
  <c r="C8" i="6"/>
  <c r="C8" i="7" l="1"/>
  <c r="D8" i="7" s="1"/>
  <c r="C10" i="2" l="1"/>
  <c r="D10" i="2" s="1"/>
  <c r="D16" i="2" s="1"/>
  <c r="D22" i="2" s="1"/>
  <c r="D26" i="2" s="1"/>
  <c r="D31" i="2" s="1"/>
  <c r="D35" i="2" s="1"/>
  <c r="D42" i="2" s="1"/>
  <c r="D48" i="2" s="1"/>
  <c r="C8" i="1"/>
  <c r="D8" i="1" s="1"/>
  <c r="D12" i="1" s="1"/>
  <c r="D16" i="1" s="1"/>
  <c r="D20" i="1" s="1"/>
  <c r="D25" i="1" s="1"/>
  <c r="D31" i="1" s="1"/>
  <c r="D35" i="1" s="1"/>
  <c r="D41" i="1" s="1"/>
  <c r="D51" i="1" s="1"/>
  <c r="D58" i="1" s="1"/>
  <c r="F19" i="5" l="1"/>
  <c r="M4" i="5"/>
  <c r="L4" i="5"/>
  <c r="K4" i="5"/>
  <c r="J4" i="5"/>
  <c r="I4" i="5"/>
  <c r="H4" i="5"/>
  <c r="G4" i="5"/>
  <c r="F4" i="5"/>
  <c r="E4" i="5"/>
  <c r="D4" i="5"/>
  <c r="C4" i="5"/>
  <c r="B4" i="5"/>
  <c r="C19" i="5"/>
  <c r="N22" i="5"/>
  <c r="N21" i="5"/>
  <c r="N20" i="5"/>
  <c r="M19" i="5"/>
  <c r="L19" i="5"/>
  <c r="K19" i="5"/>
  <c r="J19" i="5"/>
  <c r="I19" i="5"/>
  <c r="H19" i="5"/>
  <c r="G19" i="5"/>
  <c r="E19" i="5"/>
  <c r="D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J24" i="5" l="1"/>
  <c r="G24" i="5"/>
  <c r="K24" i="5"/>
  <c r="B24" i="5"/>
  <c r="I24" i="5"/>
  <c r="M24" i="5"/>
  <c r="H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<sst xmlns="http://schemas.openxmlformats.org/spreadsheetml/2006/main" count="281" uniqueCount="139">
  <si>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</si>
  <si>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</si>
  <si>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</si>
  <si>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</si>
  <si>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</si>
  <si>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</si>
  <si>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</si>
  <si>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</si>
  <si>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</si>
  <si>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</si>
  <si>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</si>
  <si>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</si>
  <si>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</si>
  <si>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</si>
  <si>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</si>
  <si>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</si>
  <si>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</si>
  <si>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</si>
  <si>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</si>
  <si>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</si>
  <si>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</si>
  <si>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</si>
  <si>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</si>
  <si>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</si>
  <si>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</si>
  <si>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</si>
  <si>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</si>
  <si>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</si>
  <si>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</si>
  <si>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</si>
  <si>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</si>
  <si>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</si>
  <si>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</si>
  <si>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</si>
  <si>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</si>
  <si>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</si>
  <si>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</si>
  <si>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</si>
  <si>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</si>
  <si>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</si>
  <si>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</si>
  <si>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</si>
  <si>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</si>
  <si>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</si>
  <si>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</si>
  <si>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</si>
  <si>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</si>
  <si>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</si>
  <si>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</si>
  <si>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</si>
  <si>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</si>
  <si>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</si>
  <si>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</si>
  <si>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</si>
  <si>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</si>
  <si>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</si>
  <si>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</si>
  <si>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Сосновая,51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</si>
  <si>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</si>
  <si>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</si>
  <si>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</si>
  <si>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Ген.директор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</si>
  <si>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</si>
  <si>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</si>
  <si>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Очистка балконных козырьков и парапедов от снега</t>
  </si>
  <si>
    <t>Установка дополнительного освещения</t>
  </si>
  <si>
    <t>Автовышка 5 часов</t>
  </si>
  <si>
    <t>Лицевой счет. Сводный расчет  2022г</t>
  </si>
  <si>
    <t>Лицевой счёт  2022г</t>
  </si>
  <si>
    <t>Очистка козырьков от снега</t>
  </si>
  <si>
    <t xml:space="preserve">Демонтаж кабеля новогодней елки </t>
  </si>
  <si>
    <t>Автовышка  1час</t>
  </si>
  <si>
    <t>Замена доводчика входной двери Подъезд №3</t>
  </si>
  <si>
    <t>Итого за февраль</t>
  </si>
  <si>
    <t>Замена уличного выключателя. Подъезд №6</t>
  </si>
  <si>
    <t>Лицевой счёт 2022г</t>
  </si>
  <si>
    <t>Приобретение дверных ручек 12 штук и сдача на хранение старшему по дому</t>
  </si>
  <si>
    <t>Итого за март</t>
  </si>
  <si>
    <t>Закрепление таблички в лифте</t>
  </si>
  <si>
    <t>Стоимость таблички</t>
  </si>
  <si>
    <t>Замена прожектора Подъезд №2,3</t>
  </si>
  <si>
    <t>Автовышка 1 час</t>
  </si>
  <si>
    <t>Техническое обслуживание подъездного освещения</t>
  </si>
  <si>
    <t xml:space="preserve"> Регулировка петель на входной пластиковой двери в подъезде. Замена стекла и уплотнения</t>
  </si>
  <si>
    <t>Итого за апрель</t>
  </si>
  <si>
    <t>Закрепление кабеля на фасаде дома</t>
  </si>
  <si>
    <t>Автовышка 1 час 20 мин</t>
  </si>
  <si>
    <t>Замена обратного клапана на ГВС в теплоузле Подъезд №3</t>
  </si>
  <si>
    <t>Итого за май</t>
  </si>
  <si>
    <t>Открытие и закрытие окон для мытья</t>
  </si>
  <si>
    <t>Выдана жителям краска для покарски на придомовой территории</t>
  </si>
  <si>
    <t>Привоз земли</t>
  </si>
  <si>
    <t xml:space="preserve">Итого за май </t>
  </si>
  <si>
    <t>Замена обратного клапана  в теплоузле Подъезд №2</t>
  </si>
  <si>
    <t>Устранение течи на чердаке</t>
  </si>
  <si>
    <t>Итого за июнь</t>
  </si>
  <si>
    <t>Частичный ремонт кровли</t>
  </si>
  <si>
    <t>Скос травы на придомовой территории</t>
  </si>
  <si>
    <t>Механизированный скос травы</t>
  </si>
  <si>
    <t>Покраска бордюр водоимульсией</t>
  </si>
  <si>
    <t>Итого за июль</t>
  </si>
  <si>
    <t>Ремонт подъездной двери Подъезд №1</t>
  </si>
  <si>
    <t>Выданы материалы председателю дома для гермитизации швов</t>
  </si>
  <si>
    <t>Выданы материалы председателю дома для покраски</t>
  </si>
  <si>
    <t>Промывка теплообменников и фильтров Узел №2,4,5</t>
  </si>
  <si>
    <t>Замена запорной арматуры на стояке отопления в подвале №1,2</t>
  </si>
  <si>
    <t>Итого за август</t>
  </si>
  <si>
    <t>Ремонт ливневой канализации</t>
  </si>
  <si>
    <t>Закрепление подъездной двери Подъезд №3</t>
  </si>
  <si>
    <t>Замена ламп 25 шт в подвалах</t>
  </si>
  <si>
    <t>Запуск отопления</t>
  </si>
  <si>
    <t>Снятие насоса на отоплении в подвале №3</t>
  </si>
  <si>
    <t>Снятие подпиточного насоса на тех обслуживание. Подъезд №4</t>
  </si>
  <si>
    <t>Уборка кранов для полива</t>
  </si>
  <si>
    <t>Снятие подпиточного насоса на тех обслуживание. Подъезд №5</t>
  </si>
  <si>
    <t>Установка подпиточного насоса на ХВС. Установка в насос торцевого уплотнения Подъезд №5</t>
  </si>
  <si>
    <t>Итого за сентябрь</t>
  </si>
  <si>
    <t>Замена шарнира на подъездной двери Подъезд №1,4</t>
  </si>
  <si>
    <t>Ремонт лестничных огорождений Подъезд №1,2,3,4,5,6</t>
  </si>
  <si>
    <t>Ремонт кровли над подъездом №5 по смете</t>
  </si>
  <si>
    <t>Ремонт кровли шахты лифта Подъезд №6 по смете</t>
  </si>
  <si>
    <t>Устранение протекания кровли балкона Квартира №142,297</t>
  </si>
  <si>
    <t>Замена кранов на стояках отопления в подвале Подъезд №6,4,2</t>
  </si>
  <si>
    <t>Запуск подъездного отопления</t>
  </si>
  <si>
    <t>Итого за октябрь</t>
  </si>
  <si>
    <t xml:space="preserve">Устранение течи на трубе отопления в подвале №5, установка хомута. Развоздушка </t>
  </si>
  <si>
    <t>Замена отвода на трубе отопления в подвале. Устранение течи, запуск стояка и развоздушка. Подвал №5</t>
  </si>
  <si>
    <t xml:space="preserve">Замена кранов на стояках отопления в подвале , развоздушка </t>
  </si>
  <si>
    <t>Итого за ноябрь</t>
  </si>
  <si>
    <t>Смазка петель входной металлической двери, отогрев. Подъезд №1</t>
  </si>
  <si>
    <t>Регулировка пластиковой двери. Подъезд №1 (Анком)</t>
  </si>
  <si>
    <t>Замена ламп 9 вт 100 шт в подвалах</t>
  </si>
  <si>
    <t>Установка доводчика на 2 ую дверь Подъезд №1</t>
  </si>
  <si>
    <t>Итого за декабрь</t>
  </si>
  <si>
    <t>Выравнивание створки окна (Анком)</t>
  </si>
  <si>
    <t>Техническое обслуживание, регулировка, протяжка кабелей ВРУ №1,2,3</t>
  </si>
  <si>
    <t>Протяжка кабеля к елки, замена выключателя в подъезде №3</t>
  </si>
  <si>
    <t>Автовышка 2 часа</t>
  </si>
  <si>
    <t>Установка 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</si>
</sst>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0" fillId="0" borderId="1" xfId="0" applyNumberFormat="1" applyBorder="1"/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0" borderId="2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2" fontId="12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10" fillId="0" borderId="1" xfId="0" applyNumberFormat="1" applyFont="1" applyBorder="1"/>
    <xf numFmtId="0" fontId="10" fillId="0" borderId="1" xfId="0" applyFont="1" applyBorder="1"/>
    <xf numFmtId="0" fontId="9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10" fillId="0" borderId="2" xfId="0" applyFont="1" applyBorder="1"/>
    <xf numFmtId="0" fontId="10" fillId="0" borderId="5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3" xfId="0" applyFont="1" applyBorder="1"/>
    <xf numFmtId="0" fontId="11" fillId="0" borderId="6" xfId="0" applyFont="1" applyBorder="1" applyAlignment="1">
      <alignment wrapText="1"/>
    </xf>
    <xf numFmtId="0" fontId="10" fillId="0" borderId="7" xfId="0" applyFont="1" applyBorder="1"/>
    <xf numFmtId="0" fontId="11" fillId="0" borderId="1" xfId="0" applyFont="1" applyBorder="1" applyAlignment="1">
      <alignment horizontal="left" wrapText="1"/>
    </xf>
    <xf numFmtId="0" fontId="11" fillId="0" borderId="0" xfId="0" applyFont="1"/>
    <xf numFmtId="0" fontId="10" fillId="0" borderId="4" xfId="0" applyFont="1" applyBorder="1"/>
    <xf numFmtId="0" fontId="10" fillId="0" borderId="2" xfId="0" applyFont="1" applyBorder="1" applyAlignment="1">
      <alignment wrapText="1"/>
    </xf>
    <xf numFmtId="0" fontId="1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opLeftCell="A55" workbookViewId="0">
      <selection activeCell="D70" sqref="D7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6" t="s">
        <v>68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2" t="s">
        <v>57</v>
      </c>
      <c r="C2" s="29"/>
      <c r="D2" s="29"/>
      <c r="E2" s="1"/>
      <c r="F2" s="1"/>
      <c r="G2" s="1"/>
      <c r="H2" s="1"/>
    </row>
    <row r="3" spans="1:8" ht="15.95" customHeight="1" x14ac:dyDescent="0.25">
      <c r="A3" s="1"/>
      <c r="B3" s="76" t="s">
        <v>4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27" customHeight="1" x14ac:dyDescent="0.25">
      <c r="A6" s="53">
        <v>1</v>
      </c>
      <c r="B6" s="53" t="s">
        <v>58</v>
      </c>
      <c r="C6" s="53">
        <v>1223.92</v>
      </c>
      <c r="D6" s="52"/>
      <c r="E6" s="1"/>
      <c r="F6" s="1"/>
    </row>
    <row r="7" spans="1:8" ht="60" x14ac:dyDescent="0.25">
      <c r="A7" s="51">
        <v>2</v>
      </c>
      <c r="B7" s="53" t="s">
        <v>62</v>
      </c>
      <c r="C7" s="53">
        <v>935</v>
      </c>
      <c r="D7" s="52"/>
      <c r="E7" s="1"/>
      <c r="F7" s="1"/>
    </row>
    <row r="8" spans="1:8" s="5" customFormat="1" x14ac:dyDescent="0.25">
      <c r="A8" s="53"/>
      <c r="B8" s="52" t="s">
        <v>63</v>
      </c>
      <c r="C8" s="52">
        <f>SUM(C6:C7)</f>
        <v>2158.92</v>
      </c>
      <c r="D8" s="52">
        <f>C8</f>
        <v>2158.92</v>
      </c>
      <c r="E8" s="4"/>
      <c r="F8" s="4"/>
    </row>
    <row r="9" spans="1:8" s="5" customFormat="1" x14ac:dyDescent="0.25">
      <c r="A9" s="54"/>
      <c r="B9" s="52" t="s">
        <v>5</v>
      </c>
      <c r="C9" s="52"/>
      <c r="D9" s="52"/>
      <c r="E9" s="4"/>
      <c r="F9" s="4"/>
    </row>
    <row r="10" spans="1:8" s="5" customFormat="1" ht="30" x14ac:dyDescent="0.25">
      <c r="A10" s="53">
        <v>1</v>
      </c>
      <c r="B10" s="53" t="s">
        <v>58</v>
      </c>
      <c r="C10" s="53">
        <v>1223.92</v>
      </c>
      <c r="D10" s="52"/>
      <c r="E10" s="4"/>
      <c r="F10" s="4"/>
    </row>
    <row r="11" spans="1:8" s="5" customFormat="1" ht="60" x14ac:dyDescent="0.25">
      <c r="A11" s="51">
        <v>2</v>
      </c>
      <c r="B11" s="53" t="s">
        <v>62</v>
      </c>
      <c r="C11" s="53">
        <v>935</v>
      </c>
      <c r="D11" s="52"/>
      <c r="E11" s="4"/>
      <c r="F11" s="4"/>
    </row>
    <row r="12" spans="1:8" s="5" customFormat="1" x14ac:dyDescent="0.25">
      <c r="A12" s="53"/>
      <c r="B12" s="52" t="s">
        <v>73</v>
      </c>
      <c r="C12" s="52">
        <f>SUM(C10:C11)</f>
        <v>2158.92</v>
      </c>
      <c r="D12" s="52">
        <f>C12+D8</f>
        <v>4317.84</v>
      </c>
      <c r="E12" s="4"/>
      <c r="F12" s="4"/>
    </row>
    <row r="13" spans="1:8" s="5" customFormat="1" x14ac:dyDescent="0.25">
      <c r="A13" s="53"/>
      <c r="B13" s="52" t="s">
        <v>3</v>
      </c>
      <c r="C13" s="53"/>
      <c r="D13" s="52"/>
      <c r="E13" s="4"/>
      <c r="F13" s="4"/>
    </row>
    <row r="14" spans="1:8" s="5" customFormat="1" ht="30" x14ac:dyDescent="0.25">
      <c r="A14" s="53">
        <v>1</v>
      </c>
      <c r="B14" s="53" t="s">
        <v>58</v>
      </c>
      <c r="C14" s="53">
        <v>1223.92</v>
      </c>
      <c r="D14" s="52"/>
      <c r="E14" s="4"/>
      <c r="F14" s="4"/>
    </row>
    <row r="15" spans="1:8" ht="60" x14ac:dyDescent="0.25">
      <c r="A15" s="51">
        <v>2</v>
      </c>
      <c r="B15" s="53" t="s">
        <v>62</v>
      </c>
      <c r="C15" s="53">
        <v>935</v>
      </c>
      <c r="D15" s="52"/>
      <c r="E15" s="1"/>
      <c r="F15" s="1"/>
    </row>
    <row r="16" spans="1:8" x14ac:dyDescent="0.25">
      <c r="A16" s="53"/>
      <c r="B16" s="52" t="s">
        <v>77</v>
      </c>
      <c r="C16" s="52">
        <f>SUM(C14:C15)</f>
        <v>2158.92</v>
      </c>
      <c r="D16" s="52">
        <f>C16+D12</f>
        <v>6476.76</v>
      </c>
      <c r="E16" s="1"/>
      <c r="F16" s="1"/>
    </row>
    <row r="17" spans="1:6" x14ac:dyDescent="0.25">
      <c r="A17" s="53"/>
      <c r="B17" s="52" t="s">
        <v>7</v>
      </c>
      <c r="C17" s="53"/>
      <c r="D17" s="52"/>
      <c r="E17" s="1"/>
      <c r="F17" s="1"/>
    </row>
    <row r="18" spans="1:6" ht="30" x14ac:dyDescent="0.25">
      <c r="A18" s="53">
        <v>1</v>
      </c>
      <c r="B18" s="53" t="s">
        <v>58</v>
      </c>
      <c r="C18" s="53">
        <v>1223.92</v>
      </c>
      <c r="D18" s="52"/>
      <c r="E18" s="1"/>
      <c r="F18" s="1"/>
    </row>
    <row r="19" spans="1:6" ht="60" x14ac:dyDescent="0.25">
      <c r="A19" s="51">
        <v>2</v>
      </c>
      <c r="B19" s="53" t="s">
        <v>62</v>
      </c>
      <c r="C19" s="53">
        <v>935</v>
      </c>
      <c r="D19" s="52"/>
      <c r="E19" s="1"/>
      <c r="F19" s="1"/>
    </row>
    <row r="20" spans="1:6" x14ac:dyDescent="0.25">
      <c r="A20" s="53"/>
      <c r="B20" s="52" t="s">
        <v>84</v>
      </c>
      <c r="C20" s="52">
        <f>SUM(C18:C19)</f>
        <v>2158.92</v>
      </c>
      <c r="D20" s="52">
        <f>C20+D16</f>
        <v>8635.68</v>
      </c>
      <c r="E20" s="1"/>
      <c r="F20" s="1"/>
    </row>
    <row r="21" spans="1:6" x14ac:dyDescent="0.25">
      <c r="A21" s="53"/>
      <c r="B21" s="52" t="s">
        <v>8</v>
      </c>
      <c r="C21" s="53"/>
      <c r="D21" s="52"/>
      <c r="E21" s="1"/>
      <c r="F21" s="1"/>
    </row>
    <row r="22" spans="1:6" ht="30" x14ac:dyDescent="0.25">
      <c r="A22" s="53">
        <v>1</v>
      </c>
      <c r="B22" s="53" t="s">
        <v>58</v>
      </c>
      <c r="C22" s="53">
        <v>1223.92</v>
      </c>
      <c r="D22" s="52"/>
      <c r="E22" s="1"/>
      <c r="F22" s="1"/>
    </row>
    <row r="23" spans="1:6" ht="60" x14ac:dyDescent="0.25">
      <c r="A23" s="51">
        <v>2</v>
      </c>
      <c r="B23" s="53" t="s">
        <v>62</v>
      </c>
      <c r="C23" s="53">
        <v>935</v>
      </c>
      <c r="D23" s="52"/>
      <c r="E23" s="1"/>
      <c r="F23" s="1"/>
    </row>
    <row r="24" spans="1:6" ht="30" x14ac:dyDescent="0.25">
      <c r="A24" s="53">
        <v>3</v>
      </c>
      <c r="B24" s="53" t="s">
        <v>87</v>
      </c>
      <c r="C24" s="53">
        <v>987.5</v>
      </c>
      <c r="D24" s="52"/>
      <c r="E24" s="1"/>
      <c r="F24" s="1"/>
    </row>
    <row r="25" spans="1:6" x14ac:dyDescent="0.25">
      <c r="A25" s="53"/>
      <c r="B25" s="52" t="s">
        <v>88</v>
      </c>
      <c r="C25" s="52">
        <f>SUM(C22:C24)</f>
        <v>3146.42</v>
      </c>
      <c r="D25" s="52">
        <f>C25+D20</f>
        <v>11782.1</v>
      </c>
      <c r="E25" s="1"/>
      <c r="F25" s="1"/>
    </row>
    <row r="26" spans="1:6" x14ac:dyDescent="0.25">
      <c r="A26" s="53"/>
      <c r="B26" s="52" t="s">
        <v>9</v>
      </c>
      <c r="C26" s="53"/>
      <c r="D26" s="52"/>
      <c r="E26" s="1"/>
      <c r="F26" s="1"/>
    </row>
    <row r="27" spans="1:6" ht="30" x14ac:dyDescent="0.25">
      <c r="A27" s="53">
        <v>1</v>
      </c>
      <c r="B27" s="53" t="s">
        <v>58</v>
      </c>
      <c r="C27" s="53">
        <v>1223.92</v>
      </c>
      <c r="D27" s="52"/>
      <c r="E27" s="1"/>
      <c r="F27" s="1"/>
    </row>
    <row r="28" spans="1:6" ht="60" x14ac:dyDescent="0.25">
      <c r="A28" s="51">
        <v>2</v>
      </c>
      <c r="B28" s="53" t="s">
        <v>62</v>
      </c>
      <c r="C28" s="53">
        <v>935</v>
      </c>
      <c r="D28" s="52"/>
      <c r="E28" s="1"/>
      <c r="F28" s="1"/>
    </row>
    <row r="29" spans="1:6" ht="30" x14ac:dyDescent="0.25">
      <c r="A29" s="53">
        <v>3</v>
      </c>
      <c r="B29" s="53" t="s">
        <v>93</v>
      </c>
      <c r="C29" s="53">
        <v>2408</v>
      </c>
      <c r="D29" s="52"/>
      <c r="E29" s="1"/>
      <c r="F29" s="1"/>
    </row>
    <row r="30" spans="1:6" x14ac:dyDescent="0.25">
      <c r="A30" s="53">
        <v>4</v>
      </c>
      <c r="B30" s="53" t="s">
        <v>94</v>
      </c>
      <c r="C30" s="53">
        <v>372</v>
      </c>
      <c r="D30" s="52"/>
      <c r="E30" s="1"/>
      <c r="F30" s="1"/>
    </row>
    <row r="31" spans="1:6" x14ac:dyDescent="0.25">
      <c r="A31" s="53"/>
      <c r="B31" s="52" t="s">
        <v>95</v>
      </c>
      <c r="C31" s="52">
        <f>SUM(C27:C30)</f>
        <v>4938.92</v>
      </c>
      <c r="D31" s="52">
        <f>C31+D25</f>
        <v>16721.02</v>
      </c>
      <c r="E31" s="1"/>
      <c r="F31" s="1"/>
    </row>
    <row r="32" spans="1:6" x14ac:dyDescent="0.25">
      <c r="A32" s="53"/>
      <c r="B32" s="52" t="s">
        <v>10</v>
      </c>
      <c r="C32" s="53"/>
      <c r="D32" s="52"/>
      <c r="E32" s="1"/>
      <c r="F32" s="1"/>
    </row>
    <row r="33" spans="1:6" ht="30" x14ac:dyDescent="0.25">
      <c r="A33" s="53">
        <v>1</v>
      </c>
      <c r="B33" s="53" t="s">
        <v>58</v>
      </c>
      <c r="C33" s="53">
        <v>1223.92</v>
      </c>
      <c r="D33" s="52"/>
      <c r="E33" s="1"/>
      <c r="F33" s="1"/>
    </row>
    <row r="34" spans="1:6" ht="60" x14ac:dyDescent="0.25">
      <c r="A34" s="51">
        <v>2</v>
      </c>
      <c r="B34" s="53" t="s">
        <v>62</v>
      </c>
      <c r="C34" s="53">
        <v>935</v>
      </c>
      <c r="D34" s="52"/>
      <c r="E34" s="1"/>
      <c r="F34" s="1"/>
    </row>
    <row r="35" spans="1:6" x14ac:dyDescent="0.25">
      <c r="A35" s="53"/>
      <c r="B35" s="52" t="s">
        <v>100</v>
      </c>
      <c r="C35" s="52">
        <f>SUM(C33:C34)</f>
        <v>2158.92</v>
      </c>
      <c r="D35" s="52">
        <f>C35+D31</f>
        <v>18879.940000000002</v>
      </c>
      <c r="E35" s="1"/>
      <c r="F35" s="1"/>
    </row>
    <row r="36" spans="1:6" x14ac:dyDescent="0.25">
      <c r="A36" s="53"/>
      <c r="B36" s="52" t="s">
        <v>11</v>
      </c>
      <c r="C36" s="53"/>
      <c r="D36" s="52"/>
      <c r="E36" s="1"/>
      <c r="F36" s="1"/>
    </row>
    <row r="37" spans="1:6" ht="30" x14ac:dyDescent="0.25">
      <c r="A37" s="53">
        <v>1</v>
      </c>
      <c r="B37" s="53" t="s">
        <v>58</v>
      </c>
      <c r="C37" s="53">
        <v>1223.92</v>
      </c>
      <c r="D37" s="52"/>
      <c r="E37" s="1"/>
      <c r="F37" s="1"/>
    </row>
    <row r="38" spans="1:6" ht="60" x14ac:dyDescent="0.25">
      <c r="A38" s="51">
        <v>2</v>
      </c>
      <c r="B38" s="53" t="s">
        <v>62</v>
      </c>
      <c r="C38" s="53">
        <v>935</v>
      </c>
      <c r="D38" s="52"/>
      <c r="E38" s="1"/>
      <c r="F38" s="1"/>
    </row>
    <row r="39" spans="1:6" ht="30" x14ac:dyDescent="0.25">
      <c r="A39" s="53">
        <v>3</v>
      </c>
      <c r="B39" s="53" t="s">
        <v>104</v>
      </c>
      <c r="C39" s="53">
        <v>2232</v>
      </c>
      <c r="D39" s="52"/>
      <c r="E39" s="1"/>
      <c r="F39" s="1"/>
    </row>
    <row r="40" spans="1:6" ht="30" x14ac:dyDescent="0.25">
      <c r="A40" s="53">
        <v>4</v>
      </c>
      <c r="B40" s="53" t="s">
        <v>105</v>
      </c>
      <c r="C40" s="53">
        <v>10641.1</v>
      </c>
      <c r="D40" s="52"/>
      <c r="E40" s="1"/>
      <c r="F40" s="1"/>
    </row>
    <row r="41" spans="1:6" x14ac:dyDescent="0.25">
      <c r="A41" s="53"/>
      <c r="B41" s="52" t="s">
        <v>106</v>
      </c>
      <c r="C41" s="52">
        <f>SUM(C37:C40)</f>
        <v>15032.02</v>
      </c>
      <c r="D41" s="52">
        <f>C41+D35</f>
        <v>33911.960000000006</v>
      </c>
      <c r="E41" s="1"/>
      <c r="F41" s="1"/>
    </row>
    <row r="42" spans="1:6" x14ac:dyDescent="0.25">
      <c r="A42" s="53"/>
      <c r="B42" s="52" t="s">
        <v>12</v>
      </c>
      <c r="C42" s="53"/>
      <c r="D42" s="52"/>
      <c r="E42" s="1"/>
      <c r="F42" s="1"/>
    </row>
    <row r="43" spans="1:6" ht="30" x14ac:dyDescent="0.25">
      <c r="A43" s="53">
        <v>1</v>
      </c>
      <c r="B43" s="53" t="s">
        <v>58</v>
      </c>
      <c r="C43" s="53">
        <v>1223.92</v>
      </c>
      <c r="D43" s="52"/>
      <c r="E43" s="1"/>
      <c r="F43" s="1"/>
    </row>
    <row r="44" spans="1:6" ht="60" x14ac:dyDescent="0.25">
      <c r="A44" s="51">
        <v>2</v>
      </c>
      <c r="B44" s="53" t="s">
        <v>62</v>
      </c>
      <c r="C44" s="53">
        <v>935</v>
      </c>
      <c r="D44" s="52"/>
      <c r="E44" s="1"/>
      <c r="F44" s="1"/>
    </row>
    <row r="45" spans="1:6" x14ac:dyDescent="0.25">
      <c r="A45" s="11">
        <v>3</v>
      </c>
      <c r="B45" s="11" t="s">
        <v>110</v>
      </c>
      <c r="C45" s="11">
        <v>744</v>
      </c>
      <c r="D45" s="3"/>
      <c r="E45" s="1"/>
      <c r="F45" s="1"/>
    </row>
    <row r="46" spans="1:6" x14ac:dyDescent="0.25">
      <c r="A46" s="11">
        <v>4</v>
      </c>
      <c r="B46" s="53" t="s">
        <v>111</v>
      </c>
      <c r="C46" s="11">
        <v>2976</v>
      </c>
      <c r="D46" s="3"/>
      <c r="E46" s="1"/>
      <c r="F46" s="1"/>
    </row>
    <row r="47" spans="1:6" ht="30" x14ac:dyDescent="0.25">
      <c r="A47" s="11">
        <v>5</v>
      </c>
      <c r="B47" s="53" t="s">
        <v>112</v>
      </c>
      <c r="C47" s="11">
        <v>744</v>
      </c>
      <c r="D47" s="3"/>
      <c r="E47" s="1"/>
      <c r="F47" s="1"/>
    </row>
    <row r="48" spans="1:6" x14ac:dyDescent="0.25">
      <c r="A48" s="11">
        <v>6</v>
      </c>
      <c r="B48" s="11" t="s">
        <v>113</v>
      </c>
      <c r="C48" s="3">
        <v>372</v>
      </c>
      <c r="D48" s="3"/>
      <c r="E48" s="1"/>
      <c r="F48" s="1"/>
    </row>
    <row r="49" spans="1:6" ht="30" x14ac:dyDescent="0.25">
      <c r="A49" s="11">
        <v>7</v>
      </c>
      <c r="B49" s="11" t="s">
        <v>114</v>
      </c>
      <c r="C49" s="11">
        <v>744</v>
      </c>
      <c r="D49" s="3"/>
      <c r="E49" s="1"/>
      <c r="F49" s="1"/>
    </row>
    <row r="50" spans="1:6" ht="45" x14ac:dyDescent="0.25">
      <c r="A50" s="11">
        <v>8</v>
      </c>
      <c r="B50" s="53" t="s">
        <v>115</v>
      </c>
      <c r="C50" s="11">
        <v>34608</v>
      </c>
      <c r="D50" s="3"/>
      <c r="E50" s="1"/>
      <c r="F50" s="1"/>
    </row>
    <row r="51" spans="1:6" x14ac:dyDescent="0.25">
      <c r="A51" s="11"/>
      <c r="B51" s="52" t="s">
        <v>116</v>
      </c>
      <c r="C51" s="3">
        <f>SUM(C43:C50)</f>
        <v>42346.92</v>
      </c>
      <c r="D51" s="3">
        <f>C51+D41</f>
        <v>76258.880000000005</v>
      </c>
      <c r="E51" s="1"/>
      <c r="F51" s="1"/>
    </row>
    <row r="52" spans="1:6" x14ac:dyDescent="0.25">
      <c r="A52" s="53"/>
      <c r="B52" s="52" t="s">
        <v>13</v>
      </c>
      <c r="C52" s="53"/>
      <c r="D52" s="52"/>
      <c r="E52" s="1"/>
      <c r="F52" s="1"/>
    </row>
    <row r="53" spans="1:6" ht="30" x14ac:dyDescent="0.25">
      <c r="A53" s="53">
        <v>1</v>
      </c>
      <c r="B53" s="53" t="s">
        <v>58</v>
      </c>
      <c r="C53" s="53">
        <v>1223.92</v>
      </c>
      <c r="D53" s="52"/>
      <c r="E53" s="1"/>
      <c r="F53" s="1"/>
    </row>
    <row r="54" spans="1:6" ht="60" x14ac:dyDescent="0.25">
      <c r="A54" s="51">
        <v>2</v>
      </c>
      <c r="B54" s="53" t="s">
        <v>62</v>
      </c>
      <c r="C54" s="53">
        <v>935</v>
      </c>
      <c r="D54" s="52"/>
      <c r="E54" s="1"/>
      <c r="F54" s="1"/>
    </row>
    <row r="55" spans="1:6" ht="30" x14ac:dyDescent="0.25">
      <c r="A55" s="11">
        <v>3</v>
      </c>
      <c r="B55" s="53" t="s">
        <v>122</v>
      </c>
      <c r="C55" s="11">
        <f>9691.1+5728.01+5728.01</f>
        <v>21147.120000000003</v>
      </c>
      <c r="D55" s="3"/>
      <c r="E55" s="1"/>
      <c r="F55" s="1"/>
    </row>
    <row r="56" spans="1:6" ht="30" x14ac:dyDescent="0.25">
      <c r="A56" s="11">
        <v>4</v>
      </c>
      <c r="B56" s="11" t="s">
        <v>104</v>
      </c>
      <c r="C56" s="11">
        <f>3319.82+2684.75+2915.66</f>
        <v>8920.23</v>
      </c>
      <c r="D56" s="3"/>
      <c r="E56" s="1"/>
      <c r="F56" s="1"/>
    </row>
    <row r="57" spans="1:6" x14ac:dyDescent="0.25">
      <c r="A57" s="11">
        <v>5</v>
      </c>
      <c r="B57" s="11" t="s">
        <v>123</v>
      </c>
      <c r="C57" s="11">
        <v>372</v>
      </c>
      <c r="D57" s="3"/>
      <c r="E57" s="1"/>
      <c r="F57" s="1"/>
    </row>
    <row r="58" spans="1:6" x14ac:dyDescent="0.25">
      <c r="A58" s="11"/>
      <c r="B58" s="52" t="s">
        <v>124</v>
      </c>
      <c r="C58" s="3">
        <f>SUM(C53:C57)</f>
        <v>32598.27</v>
      </c>
      <c r="D58" s="3">
        <f>C58+D51</f>
        <v>108857.15000000001</v>
      </c>
      <c r="E58" s="1"/>
      <c r="F58" s="1"/>
    </row>
    <row r="59" spans="1:6" x14ac:dyDescent="0.25">
      <c r="A59" s="53"/>
      <c r="B59" s="52" t="s">
        <v>14</v>
      </c>
      <c r="C59" s="53"/>
      <c r="D59" s="52"/>
      <c r="E59" s="1"/>
      <c r="F59" s="1"/>
    </row>
    <row r="60" spans="1:6" ht="30" x14ac:dyDescent="0.25">
      <c r="A60" s="53">
        <v>1</v>
      </c>
      <c r="B60" s="53" t="s">
        <v>58</v>
      </c>
      <c r="C60" s="53">
        <v>1223.92</v>
      </c>
      <c r="D60" s="52"/>
      <c r="E60" s="1"/>
      <c r="F60" s="1"/>
    </row>
    <row r="61" spans="1:6" ht="60" x14ac:dyDescent="0.25">
      <c r="A61" s="51">
        <v>2</v>
      </c>
      <c r="B61" s="53" t="s">
        <v>62</v>
      </c>
      <c r="C61" s="53">
        <v>935</v>
      </c>
      <c r="D61" s="52"/>
      <c r="E61" s="1"/>
      <c r="F61" s="1"/>
    </row>
    <row r="62" spans="1:6" ht="30" x14ac:dyDescent="0.25">
      <c r="A62" s="11">
        <v>3</v>
      </c>
      <c r="B62" s="11" t="s">
        <v>125</v>
      </c>
      <c r="C62" s="11">
        <v>2232</v>
      </c>
      <c r="D62" s="3"/>
      <c r="E62" s="1"/>
      <c r="F62" s="1"/>
    </row>
    <row r="63" spans="1:6" ht="45" x14ac:dyDescent="0.25">
      <c r="A63" s="11">
        <v>4</v>
      </c>
      <c r="B63" s="11" t="s">
        <v>126</v>
      </c>
      <c r="C63" s="11">
        <v>5952</v>
      </c>
      <c r="D63" s="3"/>
      <c r="E63" s="1"/>
      <c r="F63" s="1"/>
    </row>
    <row r="64" spans="1:6" ht="30" x14ac:dyDescent="0.25">
      <c r="A64" s="11">
        <v>5</v>
      </c>
      <c r="B64" s="11" t="s">
        <v>127</v>
      </c>
      <c r="C64" s="11">
        <f>5211.5+869.45</f>
        <v>6080.95</v>
      </c>
      <c r="D64" s="3"/>
      <c r="E64" s="1"/>
      <c r="F64" s="1"/>
    </row>
    <row r="65" spans="1:6" x14ac:dyDescent="0.25">
      <c r="A65" s="11"/>
      <c r="B65" s="3" t="s">
        <v>128</v>
      </c>
      <c r="C65" s="3">
        <f>SUM(C60:C64)</f>
        <v>16423.87</v>
      </c>
      <c r="D65" s="3">
        <f>C65+D58</f>
        <v>125281.02</v>
      </c>
      <c r="E65" s="1"/>
      <c r="F65" s="1"/>
    </row>
    <row r="66" spans="1:6" x14ac:dyDescent="0.25">
      <c r="A66" s="53"/>
      <c r="B66" s="52" t="s">
        <v>15</v>
      </c>
      <c r="C66" s="53"/>
      <c r="D66" s="52"/>
      <c r="E66" s="1"/>
      <c r="F66" s="1"/>
    </row>
    <row r="67" spans="1:6" ht="30" x14ac:dyDescent="0.25">
      <c r="A67" s="53">
        <v>1</v>
      </c>
      <c r="B67" s="53" t="s">
        <v>58</v>
      </c>
      <c r="C67" s="53">
        <v>1223.92</v>
      </c>
      <c r="D67" s="52"/>
      <c r="E67" s="1"/>
      <c r="F67" s="1"/>
    </row>
    <row r="68" spans="1:6" ht="60" x14ac:dyDescent="0.25">
      <c r="A68" s="51">
        <v>2</v>
      </c>
      <c r="B68" s="53" t="s">
        <v>62</v>
      </c>
      <c r="C68" s="53">
        <v>935</v>
      </c>
      <c r="D68" s="52"/>
      <c r="E68" s="1"/>
      <c r="F68" s="1"/>
    </row>
    <row r="69" spans="1:6" x14ac:dyDescent="0.25">
      <c r="A69" s="11"/>
      <c r="B69" s="3" t="s">
        <v>133</v>
      </c>
      <c r="C69" s="3">
        <f>SUM(C67:C68)</f>
        <v>2158.92</v>
      </c>
      <c r="D69" s="3">
        <f>C69+D65</f>
        <v>127439.94</v>
      </c>
      <c r="E69" s="1"/>
      <c r="F69" s="1"/>
    </row>
    <row r="70" spans="1:6" x14ac:dyDescent="0.25">
      <c r="A70" s="11"/>
      <c r="B70" s="11"/>
      <c r="C70" s="11"/>
      <c r="D70" s="3"/>
      <c r="E70" s="1"/>
      <c r="F70" s="1"/>
    </row>
    <row r="71" spans="1:6" x14ac:dyDescent="0.25">
      <c r="A71" s="11"/>
      <c r="B71" s="3"/>
      <c r="C71" s="3"/>
      <c r="D71" s="3"/>
      <c r="E71" s="1"/>
      <c r="F71" s="1"/>
    </row>
    <row r="72" spans="1:6" x14ac:dyDescent="0.25">
      <c r="A72" s="11"/>
      <c r="B72" s="35"/>
      <c r="C72" s="11"/>
      <c r="D72" s="11"/>
      <c r="E72" s="1"/>
      <c r="F7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9"/>
  <sheetViews>
    <sheetView topLeftCell="A47" workbookViewId="0">
      <selection activeCell="D70" sqref="D70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6" t="s">
        <v>68</v>
      </c>
      <c r="C1" s="76"/>
      <c r="D1" s="76"/>
      <c r="E1" s="6"/>
      <c r="F1" s="6"/>
      <c r="G1" s="6"/>
    </row>
    <row r="2" spans="1:15" ht="15.95" customHeight="1" x14ac:dyDescent="0.25">
      <c r="A2" s="1"/>
      <c r="B2" s="2" t="s">
        <v>57</v>
      </c>
      <c r="C2" s="29"/>
      <c r="D2" s="29"/>
      <c r="E2" s="1"/>
      <c r="F2" s="1"/>
      <c r="G2" s="1"/>
    </row>
    <row r="3" spans="1:15" ht="15.95" customHeight="1" x14ac:dyDescent="0.25">
      <c r="A3" s="1"/>
      <c r="B3" s="76" t="s">
        <v>6</v>
      </c>
      <c r="C3" s="76"/>
      <c r="D3" s="76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1"/>
      <c r="B5" s="52" t="s">
        <v>2</v>
      </c>
      <c r="C5" s="51"/>
      <c r="D5" s="51"/>
      <c r="E5" s="1"/>
      <c r="F5" s="1"/>
      <c r="G5" s="1"/>
    </row>
    <row r="6" spans="1:15" x14ac:dyDescent="0.25">
      <c r="A6" s="51">
        <v>1</v>
      </c>
      <c r="B6" s="53" t="s">
        <v>59</v>
      </c>
      <c r="C6" s="53">
        <v>10692</v>
      </c>
      <c r="D6" s="55"/>
      <c r="E6" s="1"/>
      <c r="F6" s="1"/>
      <c r="G6" s="1"/>
    </row>
    <row r="7" spans="1:15" s="1" customFormat="1" ht="30" x14ac:dyDescent="0.25">
      <c r="A7" s="53">
        <v>2</v>
      </c>
      <c r="B7" s="53" t="s">
        <v>60</v>
      </c>
      <c r="C7" s="53">
        <v>4257</v>
      </c>
      <c r="D7" s="56"/>
      <c r="H7"/>
      <c r="I7"/>
      <c r="J7"/>
      <c r="K7"/>
      <c r="L7"/>
      <c r="M7"/>
      <c r="N7"/>
      <c r="O7"/>
    </row>
    <row r="8" spans="1:15" s="4" customFormat="1" x14ac:dyDescent="0.25">
      <c r="A8" s="53">
        <v>3</v>
      </c>
      <c r="B8" s="53" t="s">
        <v>69</v>
      </c>
      <c r="C8" s="53">
        <v>1314</v>
      </c>
      <c r="D8" s="57"/>
      <c r="F8" s="1"/>
      <c r="H8"/>
      <c r="I8"/>
      <c r="J8"/>
      <c r="K8"/>
      <c r="L8"/>
      <c r="M8"/>
      <c r="N8"/>
      <c r="O8"/>
    </row>
    <row r="9" spans="1:15" s="4" customFormat="1" ht="30" x14ac:dyDescent="0.25">
      <c r="A9" s="53">
        <v>5</v>
      </c>
      <c r="B9" s="53" t="s">
        <v>64</v>
      </c>
      <c r="C9" s="53">
        <v>3348</v>
      </c>
      <c r="D9" s="57"/>
      <c r="H9"/>
      <c r="I9"/>
      <c r="J9"/>
      <c r="K9"/>
      <c r="L9"/>
      <c r="M9"/>
      <c r="N9"/>
      <c r="O9"/>
    </row>
    <row r="10" spans="1:15" x14ac:dyDescent="0.25">
      <c r="A10" s="54"/>
      <c r="B10" s="52" t="s">
        <v>63</v>
      </c>
      <c r="C10" s="59">
        <f>SUM(C6:C9)</f>
        <v>19611</v>
      </c>
      <c r="D10" s="58">
        <f>C10</f>
        <v>19611</v>
      </c>
    </row>
    <row r="11" spans="1:15" x14ac:dyDescent="0.25">
      <c r="A11" s="51"/>
      <c r="B11" s="52" t="s">
        <v>5</v>
      </c>
      <c r="C11" s="51"/>
      <c r="D11" s="51"/>
    </row>
    <row r="12" spans="1:15" x14ac:dyDescent="0.25">
      <c r="A12" s="51">
        <v>1</v>
      </c>
      <c r="B12" s="53" t="s">
        <v>59</v>
      </c>
      <c r="C12" s="53">
        <v>10692</v>
      </c>
      <c r="D12" s="55"/>
    </row>
    <row r="13" spans="1:15" ht="30" x14ac:dyDescent="0.25">
      <c r="A13" s="53">
        <v>2</v>
      </c>
      <c r="B13" s="53" t="s">
        <v>60</v>
      </c>
      <c r="C13" s="53">
        <v>4257</v>
      </c>
      <c r="D13" s="56"/>
    </row>
    <row r="14" spans="1:15" x14ac:dyDescent="0.25">
      <c r="A14" s="53">
        <v>3</v>
      </c>
      <c r="B14" s="53" t="s">
        <v>69</v>
      </c>
      <c r="C14" s="53">
        <v>1095</v>
      </c>
      <c r="D14" s="57"/>
    </row>
    <row r="15" spans="1:15" x14ac:dyDescent="0.25">
      <c r="A15" s="54">
        <v>4</v>
      </c>
      <c r="B15" s="53" t="s">
        <v>74</v>
      </c>
      <c r="C15" s="54">
        <v>249.24</v>
      </c>
      <c r="D15" s="58"/>
    </row>
    <row r="16" spans="1:15" x14ac:dyDescent="0.25">
      <c r="A16" s="54"/>
      <c r="B16" s="52" t="s">
        <v>73</v>
      </c>
      <c r="C16" s="59">
        <f>SUM(C12:C15)</f>
        <v>16293.24</v>
      </c>
      <c r="D16" s="58">
        <f>C16+D10</f>
        <v>35904.239999999998</v>
      </c>
    </row>
    <row r="17" spans="1:4" x14ac:dyDescent="0.25">
      <c r="A17" s="54"/>
      <c r="B17" s="52" t="s">
        <v>3</v>
      </c>
      <c r="C17" s="54"/>
      <c r="D17" s="58"/>
    </row>
    <row r="18" spans="1:4" x14ac:dyDescent="0.25">
      <c r="A18" s="51">
        <v>1</v>
      </c>
      <c r="B18" s="53" t="s">
        <v>59</v>
      </c>
      <c r="C18" s="53">
        <v>10692</v>
      </c>
      <c r="D18" s="55"/>
    </row>
    <row r="19" spans="1:4" ht="30" x14ac:dyDescent="0.25">
      <c r="A19" s="53">
        <v>2</v>
      </c>
      <c r="B19" s="53" t="s">
        <v>60</v>
      </c>
      <c r="C19" s="53">
        <v>4257</v>
      </c>
      <c r="D19" s="56"/>
    </row>
    <row r="20" spans="1:4" x14ac:dyDescent="0.25">
      <c r="A20" s="54">
        <v>3</v>
      </c>
      <c r="B20" s="53" t="s">
        <v>78</v>
      </c>
      <c r="C20" s="54">
        <v>894</v>
      </c>
      <c r="D20" s="58"/>
    </row>
    <row r="21" spans="1:4" x14ac:dyDescent="0.25">
      <c r="A21" s="54">
        <v>4</v>
      </c>
      <c r="B21" s="53" t="s">
        <v>79</v>
      </c>
      <c r="C21" s="54">
        <v>420</v>
      </c>
      <c r="D21" s="58"/>
    </row>
    <row r="22" spans="1:4" x14ac:dyDescent="0.25">
      <c r="A22" s="54"/>
      <c r="B22" s="52" t="s">
        <v>77</v>
      </c>
      <c r="C22" s="59">
        <f>SUM(C18:C21)</f>
        <v>16263</v>
      </c>
      <c r="D22" s="58">
        <f>C22+D16</f>
        <v>52167.24</v>
      </c>
    </row>
    <row r="23" spans="1:4" x14ac:dyDescent="0.25">
      <c r="A23" s="54"/>
      <c r="B23" s="52" t="s">
        <v>7</v>
      </c>
      <c r="C23" s="54"/>
      <c r="D23" s="58"/>
    </row>
    <row r="24" spans="1:4" x14ac:dyDescent="0.25">
      <c r="A24" s="51">
        <v>1</v>
      </c>
      <c r="B24" s="53" t="s">
        <v>59</v>
      </c>
      <c r="C24" s="53">
        <v>10692</v>
      </c>
      <c r="D24" s="55"/>
    </row>
    <row r="25" spans="1:4" ht="30" x14ac:dyDescent="0.25">
      <c r="A25" s="53">
        <v>2</v>
      </c>
      <c r="B25" s="53" t="s">
        <v>60</v>
      </c>
      <c r="C25" s="53">
        <v>4257</v>
      </c>
      <c r="D25" s="56"/>
    </row>
    <row r="26" spans="1:4" x14ac:dyDescent="0.25">
      <c r="A26" s="54"/>
      <c r="B26" s="52" t="s">
        <v>84</v>
      </c>
      <c r="C26" s="59">
        <f>SUM(C24:C25)</f>
        <v>14949</v>
      </c>
      <c r="D26" s="58">
        <f>C26+D22</f>
        <v>67116.239999999991</v>
      </c>
    </row>
    <row r="27" spans="1:4" x14ac:dyDescent="0.25">
      <c r="A27" s="54"/>
      <c r="B27" s="52" t="s">
        <v>8</v>
      </c>
      <c r="C27" s="54"/>
      <c r="D27" s="59"/>
    </row>
    <row r="28" spans="1:4" x14ac:dyDescent="0.25">
      <c r="A28" s="51">
        <v>1</v>
      </c>
      <c r="B28" s="53" t="s">
        <v>59</v>
      </c>
      <c r="C28" s="53">
        <v>10692</v>
      </c>
      <c r="D28" s="55"/>
    </row>
    <row r="29" spans="1:4" ht="30" x14ac:dyDescent="0.25">
      <c r="A29" s="53">
        <v>2</v>
      </c>
      <c r="B29" s="53" t="s">
        <v>60</v>
      </c>
      <c r="C29" s="53">
        <v>4257</v>
      </c>
      <c r="D29" s="56"/>
    </row>
    <row r="30" spans="1:4" x14ac:dyDescent="0.25">
      <c r="A30" s="54">
        <v>3</v>
      </c>
      <c r="B30" s="53" t="s">
        <v>89</v>
      </c>
      <c r="C30" s="54">
        <v>3942</v>
      </c>
      <c r="D30" s="59"/>
    </row>
    <row r="31" spans="1:4" x14ac:dyDescent="0.25">
      <c r="A31" s="54"/>
      <c r="B31" s="52" t="s">
        <v>88</v>
      </c>
      <c r="C31" s="59">
        <f>SUM(C28:C30)</f>
        <v>18891</v>
      </c>
      <c r="D31" s="58">
        <f>C31+D26</f>
        <v>86007.239999999991</v>
      </c>
    </row>
    <row r="32" spans="1:4" x14ac:dyDescent="0.25">
      <c r="A32" s="54"/>
      <c r="B32" s="52" t="s">
        <v>9</v>
      </c>
      <c r="C32" s="54"/>
      <c r="D32" s="59"/>
    </row>
    <row r="33" spans="1:4" x14ac:dyDescent="0.25">
      <c r="A33" s="51">
        <v>1</v>
      </c>
      <c r="B33" s="53" t="s">
        <v>59</v>
      </c>
      <c r="C33" s="53">
        <v>10692</v>
      </c>
      <c r="D33" s="55"/>
    </row>
    <row r="34" spans="1:4" ht="30" x14ac:dyDescent="0.25">
      <c r="A34" s="53">
        <v>2</v>
      </c>
      <c r="B34" s="53" t="s">
        <v>60</v>
      </c>
      <c r="C34" s="53">
        <v>4257</v>
      </c>
      <c r="D34" s="56"/>
    </row>
    <row r="35" spans="1:4" x14ac:dyDescent="0.25">
      <c r="A35" s="54"/>
      <c r="B35" s="52" t="s">
        <v>95</v>
      </c>
      <c r="C35" s="59">
        <f>SUM(C33:C34)</f>
        <v>14949</v>
      </c>
      <c r="D35" s="58">
        <f>C35+D31</f>
        <v>100956.23999999999</v>
      </c>
    </row>
    <row r="36" spans="1:4" x14ac:dyDescent="0.25">
      <c r="A36" s="54"/>
      <c r="B36" s="52" t="s">
        <v>10</v>
      </c>
      <c r="C36" s="54"/>
      <c r="D36" s="59"/>
    </row>
    <row r="37" spans="1:4" x14ac:dyDescent="0.25">
      <c r="A37" s="51">
        <v>1</v>
      </c>
      <c r="B37" s="53" t="s">
        <v>59</v>
      </c>
      <c r="C37" s="53">
        <v>10692</v>
      </c>
      <c r="D37" s="55"/>
    </row>
    <row r="38" spans="1:4" ht="30" x14ac:dyDescent="0.25">
      <c r="A38" s="53">
        <v>2</v>
      </c>
      <c r="B38" s="53" t="s">
        <v>60</v>
      </c>
      <c r="C38" s="53">
        <v>4257</v>
      </c>
      <c r="D38" s="56"/>
    </row>
    <row r="39" spans="1:4" x14ac:dyDescent="0.25">
      <c r="A39" s="54">
        <v>3</v>
      </c>
      <c r="B39" s="53" t="s">
        <v>101</v>
      </c>
      <c r="C39" s="54">
        <v>4803.96</v>
      </c>
      <c r="D39" s="54"/>
    </row>
    <row r="40" spans="1:4" ht="30" x14ac:dyDescent="0.25">
      <c r="A40" s="13">
        <v>4</v>
      </c>
      <c r="B40" s="11" t="s">
        <v>102</v>
      </c>
      <c r="C40" s="13">
        <v>9120</v>
      </c>
      <c r="D40" s="13"/>
    </row>
    <row r="41" spans="1:4" ht="30" x14ac:dyDescent="0.25">
      <c r="A41" s="13">
        <v>5</v>
      </c>
      <c r="B41" s="11" t="s">
        <v>103</v>
      </c>
      <c r="C41" s="13">
        <v>2182</v>
      </c>
      <c r="D41" s="13"/>
    </row>
    <row r="42" spans="1:4" x14ac:dyDescent="0.25">
      <c r="A42" s="13"/>
      <c r="B42" s="3" t="s">
        <v>100</v>
      </c>
      <c r="C42" s="12">
        <f>SUM(C37:C41)</f>
        <v>31054.959999999999</v>
      </c>
      <c r="D42" s="38">
        <f>C42+D35</f>
        <v>132011.19999999998</v>
      </c>
    </row>
    <row r="43" spans="1:4" x14ac:dyDescent="0.25">
      <c r="A43" s="54"/>
      <c r="B43" s="52" t="s">
        <v>11</v>
      </c>
      <c r="C43" s="54"/>
      <c r="D43" s="59"/>
    </row>
    <row r="44" spans="1:4" x14ac:dyDescent="0.25">
      <c r="A44" s="51">
        <v>1</v>
      </c>
      <c r="B44" s="53" t="s">
        <v>59</v>
      </c>
      <c r="C44" s="53">
        <v>10692</v>
      </c>
      <c r="D44" s="55"/>
    </row>
    <row r="45" spans="1:4" ht="30" x14ac:dyDescent="0.25">
      <c r="A45" s="53">
        <v>2</v>
      </c>
      <c r="B45" s="53" t="s">
        <v>60</v>
      </c>
      <c r="C45" s="53">
        <v>4257</v>
      </c>
      <c r="D45" s="56"/>
    </row>
    <row r="46" spans="1:4" x14ac:dyDescent="0.25">
      <c r="A46" s="13">
        <v>3</v>
      </c>
      <c r="B46" s="11" t="s">
        <v>107</v>
      </c>
      <c r="C46" s="13">
        <v>1700.6</v>
      </c>
      <c r="D46" s="13"/>
    </row>
    <row r="47" spans="1:4" x14ac:dyDescent="0.25">
      <c r="A47" s="13">
        <v>4</v>
      </c>
      <c r="B47" s="11" t="s">
        <v>108</v>
      </c>
      <c r="C47" s="13">
        <v>2392.6999999999998</v>
      </c>
      <c r="D47" s="38"/>
    </row>
    <row r="48" spans="1:4" x14ac:dyDescent="0.25">
      <c r="A48" s="13"/>
      <c r="B48" s="3" t="s">
        <v>106</v>
      </c>
      <c r="C48" s="12">
        <f>SUM(C44:C47)</f>
        <v>19042.3</v>
      </c>
      <c r="D48" s="38">
        <f>C48+D42</f>
        <v>151053.49999999997</v>
      </c>
    </row>
    <row r="49" spans="1:4" x14ac:dyDescent="0.25">
      <c r="A49" s="54"/>
      <c r="B49" s="52" t="s">
        <v>12</v>
      </c>
      <c r="C49" s="54"/>
      <c r="D49" s="59"/>
    </row>
    <row r="50" spans="1:4" x14ac:dyDescent="0.25">
      <c r="A50" s="51">
        <v>1</v>
      </c>
      <c r="B50" s="53" t="s">
        <v>59</v>
      </c>
      <c r="C50" s="53">
        <v>10692</v>
      </c>
      <c r="D50" s="55"/>
    </row>
    <row r="51" spans="1:4" ht="30" x14ac:dyDescent="0.25">
      <c r="A51" s="53">
        <v>2</v>
      </c>
      <c r="B51" s="53" t="s">
        <v>60</v>
      </c>
      <c r="C51" s="53">
        <v>4257</v>
      </c>
      <c r="D51" s="56"/>
    </row>
    <row r="52" spans="1:4" ht="30" x14ac:dyDescent="0.25">
      <c r="A52" s="13">
        <v>3</v>
      </c>
      <c r="B52" s="11" t="s">
        <v>117</v>
      </c>
      <c r="C52" s="13">
        <f>744+744</f>
        <v>1488</v>
      </c>
      <c r="D52" s="38"/>
    </row>
    <row r="53" spans="1:4" ht="30" x14ac:dyDescent="0.25">
      <c r="A53" s="13">
        <v>4</v>
      </c>
      <c r="B53" s="11" t="s">
        <v>118</v>
      </c>
      <c r="C53" s="13">
        <v>5421</v>
      </c>
      <c r="D53" s="47"/>
    </row>
    <row r="54" spans="1:4" x14ac:dyDescent="0.25">
      <c r="A54" s="13"/>
      <c r="B54" s="52" t="s">
        <v>116</v>
      </c>
      <c r="C54" s="12">
        <f>SUM(C50:C53)</f>
        <v>21858</v>
      </c>
      <c r="D54" s="38">
        <f>C54+D48</f>
        <v>172911.49999999997</v>
      </c>
    </row>
    <row r="55" spans="1:4" x14ac:dyDescent="0.25">
      <c r="A55" s="54"/>
      <c r="B55" s="52" t="s">
        <v>13</v>
      </c>
      <c r="C55" s="54"/>
      <c r="D55" s="59"/>
    </row>
    <row r="56" spans="1:4" x14ac:dyDescent="0.25">
      <c r="A56" s="51">
        <v>1</v>
      </c>
      <c r="B56" s="53" t="s">
        <v>59</v>
      </c>
      <c r="C56" s="53">
        <v>10692</v>
      </c>
      <c r="D56" s="55"/>
    </row>
    <row r="57" spans="1:4" ht="30" x14ac:dyDescent="0.25">
      <c r="A57" s="53">
        <v>2</v>
      </c>
      <c r="B57" s="53" t="s">
        <v>60</v>
      </c>
      <c r="C57" s="53">
        <v>4257</v>
      </c>
      <c r="D57" s="56"/>
    </row>
    <row r="58" spans="1:4" x14ac:dyDescent="0.25">
      <c r="A58" s="13"/>
      <c r="B58" s="3" t="s">
        <v>124</v>
      </c>
      <c r="C58" s="12">
        <f>SUM(C56:C57)</f>
        <v>14949</v>
      </c>
      <c r="D58" s="38">
        <f>C58+D54</f>
        <v>187860.49999999997</v>
      </c>
    </row>
    <row r="59" spans="1:4" x14ac:dyDescent="0.25">
      <c r="A59" s="54"/>
      <c r="B59" s="52" t="s">
        <v>14</v>
      </c>
      <c r="C59" s="54"/>
      <c r="D59" s="59"/>
    </row>
    <row r="60" spans="1:4" x14ac:dyDescent="0.25">
      <c r="A60" s="51">
        <v>1</v>
      </c>
      <c r="B60" s="53" t="s">
        <v>59</v>
      </c>
      <c r="C60" s="53">
        <v>10692</v>
      </c>
      <c r="D60" s="55"/>
    </row>
    <row r="61" spans="1:4" ht="30" x14ac:dyDescent="0.25">
      <c r="A61" s="53">
        <v>2</v>
      </c>
      <c r="B61" s="53" t="s">
        <v>60</v>
      </c>
      <c r="C61" s="53">
        <v>4257</v>
      </c>
      <c r="D61" s="56"/>
    </row>
    <row r="62" spans="1:4" ht="30" x14ac:dyDescent="0.25">
      <c r="A62" s="13">
        <v>3</v>
      </c>
      <c r="B62" s="11" t="s">
        <v>129</v>
      </c>
      <c r="C62" s="13">
        <v>544.5</v>
      </c>
      <c r="D62" s="47"/>
    </row>
    <row r="63" spans="1:4" x14ac:dyDescent="0.25">
      <c r="A63" s="13">
        <v>4</v>
      </c>
      <c r="B63" s="11" t="s">
        <v>101</v>
      </c>
      <c r="C63" s="13">
        <v>1488</v>
      </c>
      <c r="D63" s="38"/>
    </row>
    <row r="64" spans="1:4" ht="30" x14ac:dyDescent="0.25">
      <c r="A64" s="13">
        <v>5</v>
      </c>
      <c r="B64" s="11" t="s">
        <v>130</v>
      </c>
      <c r="C64" s="13">
        <v>1000</v>
      </c>
      <c r="D64" s="47"/>
    </row>
    <row r="65" spans="1:4" x14ac:dyDescent="0.25">
      <c r="A65" s="13"/>
      <c r="B65" s="3" t="s">
        <v>128</v>
      </c>
      <c r="C65" s="12">
        <f>SUM(C60:C64)</f>
        <v>17981.5</v>
      </c>
      <c r="D65" s="38">
        <f>C65+D58</f>
        <v>205841.99999999997</v>
      </c>
    </row>
    <row r="66" spans="1:4" x14ac:dyDescent="0.25">
      <c r="A66" s="54"/>
      <c r="B66" s="52" t="s">
        <v>15</v>
      </c>
      <c r="C66" s="54"/>
      <c r="D66" s="59"/>
    </row>
    <row r="67" spans="1:4" x14ac:dyDescent="0.25">
      <c r="A67" s="51">
        <v>1</v>
      </c>
      <c r="B67" s="53" t="s">
        <v>59</v>
      </c>
      <c r="C67" s="53">
        <v>10692</v>
      </c>
      <c r="D67" s="55"/>
    </row>
    <row r="68" spans="1:4" ht="30" x14ac:dyDescent="0.25">
      <c r="A68" s="53">
        <v>2</v>
      </c>
      <c r="B68" s="53" t="s">
        <v>60</v>
      </c>
      <c r="C68" s="53">
        <v>4257</v>
      </c>
      <c r="D68" s="56"/>
    </row>
    <row r="69" spans="1:4" x14ac:dyDescent="0.25">
      <c r="A69" s="13">
        <v>3</v>
      </c>
      <c r="B69" s="53" t="s">
        <v>134</v>
      </c>
      <c r="C69" s="13">
        <v>1000</v>
      </c>
      <c r="D69" s="47"/>
    </row>
    <row r="70" spans="1:4" x14ac:dyDescent="0.25">
      <c r="A70" s="13"/>
      <c r="B70" s="3" t="s">
        <v>133</v>
      </c>
      <c r="C70" s="12">
        <f>SUM(C67:C69)</f>
        <v>15949</v>
      </c>
      <c r="D70" s="38">
        <f>C70+D65</f>
        <v>221790.99999999997</v>
      </c>
    </row>
    <row r="71" spans="1:4" x14ac:dyDescent="0.25">
      <c r="A71" s="13"/>
      <c r="B71" s="3"/>
      <c r="C71" s="12"/>
      <c r="D71" s="38"/>
    </row>
    <row r="72" spans="1:4" x14ac:dyDescent="0.25">
      <c r="A72" s="13"/>
      <c r="B72" s="3"/>
      <c r="C72" s="13"/>
      <c r="D72" s="47"/>
    </row>
    <row r="73" spans="1:4" x14ac:dyDescent="0.25">
      <c r="A73" s="13"/>
      <c r="B73" s="53"/>
      <c r="C73" s="13"/>
      <c r="D73" s="47"/>
    </row>
    <row r="74" spans="1:4" x14ac:dyDescent="0.25">
      <c r="A74" s="13"/>
      <c r="B74" s="53"/>
      <c r="C74" s="13"/>
      <c r="D74" s="47"/>
    </row>
    <row r="75" spans="1:4" x14ac:dyDescent="0.25">
      <c r="A75" s="13"/>
      <c r="B75" s="11"/>
      <c r="C75" s="13"/>
      <c r="D75" s="47"/>
    </row>
    <row r="76" spans="1:4" x14ac:dyDescent="0.25">
      <c r="A76" s="13"/>
      <c r="B76" s="11"/>
      <c r="C76" s="13"/>
      <c r="D76" s="38"/>
    </row>
    <row r="77" spans="1:4" x14ac:dyDescent="0.25">
      <c r="A77" s="13"/>
      <c r="B77" s="11"/>
      <c r="C77" s="13"/>
      <c r="D77" s="47"/>
    </row>
    <row r="78" spans="1:4" x14ac:dyDescent="0.25">
      <c r="A78" s="13"/>
      <c r="B78" s="11"/>
      <c r="C78" s="13"/>
      <c r="D78" s="47"/>
    </row>
    <row r="79" spans="1:4" x14ac:dyDescent="0.25">
      <c r="A79" s="13"/>
      <c r="B79" s="3"/>
      <c r="C79" s="12"/>
      <c r="D79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workbookViewId="0">
      <selection activeCell="D27" sqref="D27"/>
    </sheetView>
  </sheetViews>
  <sheetFormatPr defaultRowHeight="15" x14ac:dyDescent="0.25"/>
  <cols>
    <col min="1" max="1" width="4.28515625" customWidth="1"/>
    <col min="2" max="2" width="46" customWidth="1"/>
    <col min="3" max="3" width="11.85546875" customWidth="1"/>
    <col min="4" max="4" width="9.5703125" bestFit="1" customWidth="1"/>
  </cols>
  <sheetData>
    <row r="1" spans="1:4" ht="15.95" customHeight="1" x14ac:dyDescent="0.25">
      <c r="A1" s="1"/>
      <c r="B1" s="76" t="s">
        <v>68</v>
      </c>
      <c r="C1" s="76"/>
      <c r="D1" s="76"/>
    </row>
    <row r="2" spans="1:4" ht="15.95" customHeight="1" x14ac:dyDescent="0.25">
      <c r="A2" s="1"/>
      <c r="B2" s="2" t="s">
        <v>57</v>
      </c>
      <c r="C2" s="29"/>
      <c r="D2" s="29"/>
    </row>
    <row r="3" spans="1:4" ht="15.95" customHeight="1" x14ac:dyDescent="0.25">
      <c r="A3" s="1"/>
      <c r="B3" s="76" t="s">
        <v>34</v>
      </c>
      <c r="C3" s="76"/>
      <c r="D3" s="76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1"/>
      <c r="B5" s="52" t="s">
        <v>2</v>
      </c>
      <c r="C5" s="51"/>
      <c r="D5" s="51"/>
    </row>
    <row r="6" spans="1:4" x14ac:dyDescent="0.25">
      <c r="A6" s="51">
        <v>1</v>
      </c>
      <c r="B6" s="53" t="s">
        <v>70</v>
      </c>
      <c r="C6" s="62">
        <v>372</v>
      </c>
      <c r="D6" s="61"/>
    </row>
    <row r="7" spans="1:4" x14ac:dyDescent="0.25">
      <c r="A7" s="51">
        <v>2</v>
      </c>
      <c r="B7" s="53" t="s">
        <v>71</v>
      </c>
      <c r="C7" s="60">
        <v>1725</v>
      </c>
      <c r="D7" s="61"/>
    </row>
    <row r="8" spans="1:4" x14ac:dyDescent="0.25">
      <c r="A8" s="51"/>
      <c r="B8" s="52" t="s">
        <v>63</v>
      </c>
      <c r="C8" s="74">
        <f>SUM(C6:C7)</f>
        <v>2097</v>
      </c>
      <c r="D8" s="61">
        <f>C8</f>
        <v>2097</v>
      </c>
    </row>
    <row r="9" spans="1:4" x14ac:dyDescent="0.25">
      <c r="A9" s="51"/>
      <c r="B9" s="52" t="s">
        <v>3</v>
      </c>
      <c r="C9" s="60"/>
      <c r="D9" s="61"/>
    </row>
    <row r="10" spans="1:4" x14ac:dyDescent="0.25">
      <c r="A10" s="51">
        <v>1</v>
      </c>
      <c r="B10" s="53" t="s">
        <v>80</v>
      </c>
      <c r="C10" s="60">
        <v>2172</v>
      </c>
      <c r="D10" s="61"/>
    </row>
    <row r="11" spans="1:4" x14ac:dyDescent="0.25">
      <c r="A11" s="53">
        <v>2</v>
      </c>
      <c r="B11" s="53" t="s">
        <v>81</v>
      </c>
      <c r="C11" s="53">
        <v>1725</v>
      </c>
      <c r="D11" s="52"/>
    </row>
    <row r="12" spans="1:4" ht="30" x14ac:dyDescent="0.25">
      <c r="A12" s="53">
        <v>3</v>
      </c>
      <c r="B12" s="53" t="s">
        <v>82</v>
      </c>
      <c r="C12" s="53">
        <v>372</v>
      </c>
      <c r="D12" s="52"/>
    </row>
    <row r="13" spans="1:4" x14ac:dyDescent="0.25">
      <c r="A13" s="51"/>
      <c r="B13" s="52" t="s">
        <v>77</v>
      </c>
      <c r="C13" s="52">
        <f>SUM(C10:C12)</f>
        <v>4269</v>
      </c>
      <c r="D13" s="52">
        <f>C13+D8</f>
        <v>6366</v>
      </c>
    </row>
    <row r="14" spans="1:4" x14ac:dyDescent="0.25">
      <c r="A14" s="51"/>
      <c r="B14" s="52" t="s">
        <v>7</v>
      </c>
      <c r="C14" s="52"/>
      <c r="D14" s="52"/>
    </row>
    <row r="15" spans="1:4" x14ac:dyDescent="0.25">
      <c r="A15" s="53">
        <v>1</v>
      </c>
      <c r="B15" s="53" t="s">
        <v>85</v>
      </c>
      <c r="C15" s="53">
        <v>989.52</v>
      </c>
      <c r="D15" s="52"/>
    </row>
    <row r="16" spans="1:4" x14ac:dyDescent="0.25">
      <c r="A16" s="53">
        <v>2</v>
      </c>
      <c r="B16" s="53" t="s">
        <v>86</v>
      </c>
      <c r="C16" s="53">
        <v>2300</v>
      </c>
      <c r="D16" s="52"/>
    </row>
    <row r="17" spans="1:4" x14ac:dyDescent="0.25">
      <c r="A17" s="53"/>
      <c r="B17" s="52" t="s">
        <v>84</v>
      </c>
      <c r="C17" s="52">
        <f>SUM(C15:C16)</f>
        <v>3289.52</v>
      </c>
      <c r="D17" s="52">
        <f>C17+D13</f>
        <v>9655.52</v>
      </c>
    </row>
    <row r="18" spans="1:4" x14ac:dyDescent="0.25">
      <c r="A18" s="53"/>
      <c r="B18" s="52" t="s">
        <v>11</v>
      </c>
      <c r="C18" s="52"/>
      <c r="D18" s="52"/>
    </row>
    <row r="19" spans="1:4" x14ac:dyDescent="0.25">
      <c r="A19" s="53">
        <v>1</v>
      </c>
      <c r="B19" s="53" t="s">
        <v>109</v>
      </c>
      <c r="C19" s="53">
        <v>1019.76</v>
      </c>
      <c r="D19" s="52">
        <f>C19+D17</f>
        <v>10675.28</v>
      </c>
    </row>
    <row r="20" spans="1:4" x14ac:dyDescent="0.25">
      <c r="A20" s="53"/>
      <c r="B20" s="52" t="s">
        <v>14</v>
      </c>
      <c r="C20" s="52"/>
      <c r="D20" s="52"/>
    </row>
    <row r="21" spans="1:4" x14ac:dyDescent="0.25">
      <c r="A21" s="53">
        <v>1</v>
      </c>
      <c r="B21" s="53" t="s">
        <v>131</v>
      </c>
      <c r="C21" s="53">
        <f>10208.76+1269</f>
        <v>11477.76</v>
      </c>
      <c r="D21" s="52">
        <f>C21+D19</f>
        <v>22153.040000000001</v>
      </c>
    </row>
    <row r="22" spans="1:4" x14ac:dyDescent="0.25">
      <c r="A22" s="53"/>
      <c r="B22" s="52" t="s">
        <v>15</v>
      </c>
      <c r="C22" s="53"/>
      <c r="D22" s="56"/>
    </row>
    <row r="23" spans="1:4" ht="30" x14ac:dyDescent="0.25">
      <c r="A23" s="53">
        <v>1</v>
      </c>
      <c r="B23" s="53" t="s">
        <v>135</v>
      </c>
      <c r="C23" s="53">
        <v>1302</v>
      </c>
      <c r="D23" s="52"/>
    </row>
    <row r="24" spans="1:4" ht="30" x14ac:dyDescent="0.25">
      <c r="A24" s="53">
        <v>2</v>
      </c>
      <c r="B24" s="53" t="s">
        <v>136</v>
      </c>
      <c r="C24" s="53">
        <v>372</v>
      </c>
      <c r="D24" s="57"/>
    </row>
    <row r="25" spans="1:4" x14ac:dyDescent="0.25">
      <c r="A25" s="53">
        <v>3</v>
      </c>
      <c r="B25" s="53" t="s">
        <v>137</v>
      </c>
      <c r="C25" s="53">
        <v>3450</v>
      </c>
      <c r="D25" s="52"/>
    </row>
    <row r="26" spans="1:4" x14ac:dyDescent="0.25">
      <c r="A26" s="53"/>
      <c r="B26" s="52" t="s">
        <v>133</v>
      </c>
      <c r="C26" s="52">
        <f>SUM(C23:C25)</f>
        <v>5124</v>
      </c>
      <c r="D26" s="52">
        <f>C26+D21</f>
        <v>27277.040000000001</v>
      </c>
    </row>
    <row r="27" spans="1:4" x14ac:dyDescent="0.25">
      <c r="A27" s="53"/>
      <c r="B27" s="53"/>
      <c r="C27" s="53"/>
      <c r="D27" s="52"/>
    </row>
    <row r="28" spans="1:4" x14ac:dyDescent="0.25">
      <c r="A28" s="52"/>
      <c r="B28" s="53"/>
      <c r="C28" s="53"/>
      <c r="D28" s="57"/>
    </row>
    <row r="29" spans="1:4" x14ac:dyDescent="0.25">
      <c r="A29" s="53"/>
      <c r="B29" s="53"/>
      <c r="C29" s="53"/>
      <c r="D29" s="53"/>
    </row>
    <row r="30" spans="1:4" x14ac:dyDescent="0.25">
      <c r="A30" s="53"/>
      <c r="B30" s="53"/>
      <c r="C30" s="53"/>
      <c r="D30" s="52"/>
    </row>
    <row r="31" spans="1:4" x14ac:dyDescent="0.25">
      <c r="A31" s="53"/>
      <c r="B31" s="53"/>
      <c r="C31" s="53"/>
      <c r="D31" s="52"/>
    </row>
    <row r="32" spans="1:4" x14ac:dyDescent="0.25">
      <c r="A32" s="53"/>
      <c r="B32" s="53"/>
      <c r="C32" s="53"/>
      <c r="D32" s="52"/>
    </row>
    <row r="33" spans="1:4" x14ac:dyDescent="0.25">
      <c r="A33" s="53"/>
      <c r="B33" s="53"/>
      <c r="C33" s="53"/>
      <c r="D33" s="52"/>
    </row>
    <row r="34" spans="1:4" x14ac:dyDescent="0.25">
      <c r="A34" s="53"/>
      <c r="B34" s="53"/>
      <c r="C34" s="53"/>
      <c r="D34" s="52"/>
    </row>
    <row r="35" spans="1:4" x14ac:dyDescent="0.25">
      <c r="A35" s="53"/>
      <c r="B35" s="53"/>
      <c r="C35" s="53"/>
      <c r="D35" s="52"/>
    </row>
    <row r="36" spans="1:4" x14ac:dyDescent="0.25">
      <c r="A36" s="53"/>
      <c r="B36" s="53"/>
      <c r="C36" s="53"/>
      <c r="D36" s="52"/>
    </row>
    <row r="37" spans="1:4" x14ac:dyDescent="0.25">
      <c r="A37" s="53"/>
      <c r="B37" s="53"/>
      <c r="C37" s="53"/>
      <c r="D37" s="52"/>
    </row>
    <row r="38" spans="1:4" x14ac:dyDescent="0.25">
      <c r="A38" s="53"/>
      <c r="B38" s="52"/>
      <c r="C38" s="53"/>
      <c r="D38" s="52"/>
    </row>
    <row r="39" spans="1:4" x14ac:dyDescent="0.25">
      <c r="A39" s="53"/>
      <c r="B39" s="53"/>
      <c r="C39" s="53"/>
      <c r="D39" s="52"/>
    </row>
    <row r="40" spans="1:4" x14ac:dyDescent="0.25">
      <c r="A40" s="54"/>
      <c r="B40" s="53"/>
      <c r="C40" s="54"/>
      <c r="D40" s="59"/>
    </row>
    <row r="41" spans="1:4" x14ac:dyDescent="0.25">
      <c r="A41" s="54"/>
      <c r="B41" s="52"/>
      <c r="C41" s="54"/>
      <c r="D41" s="59"/>
    </row>
    <row r="42" spans="1:4" x14ac:dyDescent="0.25">
      <c r="A42" s="54"/>
      <c r="B42" s="52"/>
      <c r="C42" s="54"/>
      <c r="D42" s="54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3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3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2"/>
    </row>
    <row r="56" spans="1:4" x14ac:dyDescent="0.25">
      <c r="A56" s="13"/>
      <c r="B56" s="11"/>
      <c r="C56" s="13"/>
      <c r="D56" s="12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  <row r="60" spans="1:4" x14ac:dyDescent="0.25">
      <c r="A60" s="13"/>
      <c r="B60" s="3"/>
      <c r="C60" s="13"/>
      <c r="D60" s="13"/>
    </row>
    <row r="61" spans="1:4" x14ac:dyDescent="0.25">
      <c r="A61" s="13"/>
      <c r="B61" s="11"/>
      <c r="C61" s="13"/>
      <c r="D61" s="13"/>
    </row>
    <row r="62" spans="1:4" x14ac:dyDescent="0.25">
      <c r="A62" s="13"/>
      <c r="B62" s="3"/>
      <c r="C62" s="12"/>
      <c r="D6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D18" sqref="D1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6" t="s">
        <v>68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77" t="s">
        <v>57</v>
      </c>
      <c r="C2" s="77"/>
      <c r="D2" s="77"/>
      <c r="E2" s="1"/>
      <c r="F2" s="1"/>
      <c r="G2" s="1"/>
      <c r="H2" s="1"/>
    </row>
    <row r="3" spans="1:8" ht="15.95" customHeight="1" x14ac:dyDescent="0.25">
      <c r="A3" s="1"/>
      <c r="B3" s="76" t="s">
        <v>35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1"/>
      <c r="B5" s="52" t="s">
        <v>2</v>
      </c>
      <c r="C5" s="61"/>
      <c r="D5" s="61"/>
      <c r="E5" s="1"/>
      <c r="F5" s="1"/>
      <c r="G5" s="1"/>
      <c r="H5" s="1"/>
    </row>
    <row r="6" spans="1:8" x14ac:dyDescent="0.25">
      <c r="A6" s="53">
        <v>1</v>
      </c>
      <c r="B6" s="53" t="s">
        <v>72</v>
      </c>
      <c r="C6" s="62">
        <v>3200</v>
      </c>
      <c r="D6" s="52">
        <f>C6</f>
        <v>3200</v>
      </c>
    </row>
    <row r="7" spans="1:8" x14ac:dyDescent="0.25">
      <c r="A7" s="54"/>
      <c r="B7" s="52" t="s">
        <v>3</v>
      </c>
      <c r="C7" s="63"/>
      <c r="D7" s="59"/>
    </row>
    <row r="8" spans="1:8" ht="30" x14ac:dyDescent="0.25">
      <c r="A8" s="54">
        <v>1</v>
      </c>
      <c r="B8" s="53" t="s">
        <v>83</v>
      </c>
      <c r="C8" s="64">
        <v>3500</v>
      </c>
      <c r="D8" s="65">
        <f>C8+D6</f>
        <v>6700</v>
      </c>
    </row>
    <row r="9" spans="1:8" x14ac:dyDescent="0.25">
      <c r="A9" s="66"/>
      <c r="B9" s="67" t="s">
        <v>9</v>
      </c>
      <c r="C9" s="59"/>
      <c r="D9" s="59"/>
    </row>
    <row r="10" spans="1:8" x14ac:dyDescent="0.25">
      <c r="A10" s="68">
        <v>1</v>
      </c>
      <c r="B10" s="69" t="s">
        <v>96</v>
      </c>
      <c r="C10" s="73">
        <v>11735.6</v>
      </c>
      <c r="D10" s="70">
        <f>C10+D8</f>
        <v>18435.599999999999</v>
      </c>
    </row>
    <row r="11" spans="1:8" x14ac:dyDescent="0.25">
      <c r="A11" s="54"/>
      <c r="B11" s="52" t="s">
        <v>12</v>
      </c>
      <c r="C11" s="54"/>
      <c r="D11" s="54"/>
    </row>
    <row r="12" spans="1:8" x14ac:dyDescent="0.25">
      <c r="A12" s="54">
        <v>1</v>
      </c>
      <c r="B12" s="53" t="s">
        <v>119</v>
      </c>
      <c r="C12" s="54">
        <v>163200</v>
      </c>
      <c r="D12" s="59"/>
    </row>
    <row r="13" spans="1:8" ht="30" x14ac:dyDescent="0.25">
      <c r="A13" s="54">
        <v>2</v>
      </c>
      <c r="B13" s="53" t="s">
        <v>120</v>
      </c>
      <c r="C13" s="54">
        <v>32660</v>
      </c>
      <c r="D13" s="54"/>
    </row>
    <row r="14" spans="1:8" ht="30" x14ac:dyDescent="0.25">
      <c r="A14" s="54">
        <v>3</v>
      </c>
      <c r="B14" s="53" t="s">
        <v>121</v>
      </c>
      <c r="C14" s="54">
        <v>7000</v>
      </c>
      <c r="D14" s="59"/>
    </row>
    <row r="15" spans="1:8" x14ac:dyDescent="0.25">
      <c r="A15" s="54"/>
      <c r="B15" s="59" t="s">
        <v>116</v>
      </c>
      <c r="C15" s="59">
        <f>SUM(C12:C14)</f>
        <v>202860</v>
      </c>
      <c r="D15" s="59">
        <f>C15+D10</f>
        <v>221295.6</v>
      </c>
    </row>
    <row r="16" spans="1:8" x14ac:dyDescent="0.25">
      <c r="A16" s="54"/>
      <c r="B16" s="59" t="s">
        <v>14</v>
      </c>
      <c r="C16" s="59"/>
      <c r="D16" s="59"/>
    </row>
    <row r="17" spans="1:4" x14ac:dyDescent="0.25">
      <c r="A17" s="54">
        <v>1</v>
      </c>
      <c r="B17" s="54" t="s">
        <v>132</v>
      </c>
      <c r="C17" s="54">
        <v>3200</v>
      </c>
      <c r="D17" s="59">
        <f>C17+D15</f>
        <v>224495.6</v>
      </c>
    </row>
    <row r="18" spans="1:4" x14ac:dyDescent="0.25">
      <c r="A18" s="54"/>
      <c r="B18" s="71"/>
      <c r="C18" s="54"/>
      <c r="D18" s="54"/>
    </row>
    <row r="19" spans="1:4" x14ac:dyDescent="0.25">
      <c r="A19" s="54"/>
      <c r="B19" s="54"/>
      <c r="C19" s="54"/>
      <c r="D19" s="59"/>
    </row>
    <row r="20" spans="1:4" x14ac:dyDescent="0.25">
      <c r="A20" s="54"/>
      <c r="B20" s="59"/>
      <c r="C20" s="59"/>
      <c r="D20" s="59"/>
    </row>
    <row r="21" spans="1:4" x14ac:dyDescent="0.25">
      <c r="A21" s="54"/>
      <c r="B21" s="54"/>
      <c r="C21" s="54"/>
      <c r="D21" s="59"/>
    </row>
    <row r="22" spans="1:4" x14ac:dyDescent="0.25">
      <c r="A22" s="54"/>
      <c r="B22" s="53"/>
      <c r="C22" s="54"/>
      <c r="D22" s="59"/>
    </row>
    <row r="23" spans="1:4" x14ac:dyDescent="0.25">
      <c r="A23" s="54"/>
      <c r="B23" s="53"/>
      <c r="C23" s="54"/>
      <c r="D23" s="59"/>
    </row>
    <row r="24" spans="1:4" x14ac:dyDescent="0.25">
      <c r="A24" s="54"/>
      <c r="B24" s="59"/>
      <c r="C24" s="59"/>
      <c r="D24" s="59"/>
    </row>
    <row r="25" spans="1:4" x14ac:dyDescent="0.25">
      <c r="A25" s="54"/>
      <c r="B25" s="54"/>
      <c r="C25" s="54"/>
      <c r="D25" s="54"/>
    </row>
    <row r="26" spans="1:4" x14ac:dyDescent="0.25">
      <c r="A26" s="54"/>
      <c r="B26" s="53"/>
      <c r="C26" s="54"/>
      <c r="D26" s="54"/>
    </row>
    <row r="27" spans="1:4" x14ac:dyDescent="0.25">
      <c r="A27" s="54"/>
      <c r="B27" s="53"/>
      <c r="C27" s="54"/>
      <c r="D27" s="59"/>
    </row>
    <row r="28" spans="1:4" x14ac:dyDescent="0.25">
      <c r="A28" s="54"/>
      <c r="B28" s="59"/>
      <c r="C28" s="59"/>
      <c r="D28" s="59"/>
    </row>
    <row r="29" spans="1:4" x14ac:dyDescent="0.25">
      <c r="A29" s="54"/>
      <c r="B29" s="53"/>
      <c r="C29" s="54"/>
      <c r="D29" s="59"/>
    </row>
    <row r="30" spans="1:4" x14ac:dyDescent="0.25">
      <c r="A30" s="54"/>
      <c r="B30" s="59"/>
      <c r="C30" s="59"/>
      <c r="D30" s="59"/>
    </row>
    <row r="31" spans="1:4" x14ac:dyDescent="0.25">
      <c r="A31" s="54"/>
      <c r="B31" s="59"/>
      <c r="C31" s="54"/>
      <c r="D31" s="54"/>
    </row>
    <row r="32" spans="1:4" x14ac:dyDescent="0.25">
      <c r="A32" s="54"/>
      <c r="B32" s="54"/>
      <c r="C32" s="54"/>
      <c r="D32" s="54"/>
    </row>
    <row r="33" spans="1:4" x14ac:dyDescent="0.25">
      <c r="A33" s="54"/>
      <c r="B33" s="59"/>
      <c r="C33" s="59"/>
      <c r="D33" s="59"/>
    </row>
    <row r="34" spans="1:4" x14ac:dyDescent="0.25">
      <c r="A34" s="72"/>
      <c r="B34" s="72"/>
      <c r="C34" s="72"/>
      <c r="D34" s="72"/>
    </row>
    <row r="35" spans="1:4" x14ac:dyDescent="0.25">
      <c r="A35" s="72"/>
      <c r="B35" s="72"/>
      <c r="C35" s="72"/>
      <c r="D35" s="72"/>
    </row>
    <row r="36" spans="1:4" x14ac:dyDescent="0.25">
      <c r="A36" s="72"/>
      <c r="B36" s="72"/>
      <c r="C36" s="72"/>
      <c r="D36" s="72"/>
    </row>
    <row r="37" spans="1:4" x14ac:dyDescent="0.25">
      <c r="A37" s="72"/>
      <c r="B37" s="72"/>
      <c r="C37" s="72"/>
      <c r="D37" s="72"/>
    </row>
    <row r="38" spans="1:4" x14ac:dyDescent="0.25">
      <c r="A38" s="72"/>
      <c r="B38" s="72"/>
      <c r="C38" s="72"/>
      <c r="D38" s="7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9" sqref="B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6" t="s">
        <v>68</v>
      </c>
      <c r="C1" s="76"/>
      <c r="D1" s="76"/>
    </row>
    <row r="2" spans="1:4" ht="15.75" x14ac:dyDescent="0.25">
      <c r="A2" s="1"/>
      <c r="B2" s="77" t="s">
        <v>57</v>
      </c>
      <c r="C2" s="77"/>
      <c r="D2" s="77"/>
    </row>
    <row r="3" spans="1:4" ht="15.75" x14ac:dyDescent="0.25">
      <c r="A3" s="1"/>
      <c r="B3" s="76" t="s">
        <v>37</v>
      </c>
      <c r="C3" s="76"/>
      <c r="D3" s="7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5</v>
      </c>
      <c r="C5" s="9"/>
      <c r="D5" s="9"/>
    </row>
    <row r="6" spans="1:4" x14ac:dyDescent="0.25">
      <c r="A6" s="9">
        <v>1</v>
      </c>
      <c r="B6" s="11" t="s">
        <v>65</v>
      </c>
      <c r="C6" s="18">
        <v>13984</v>
      </c>
      <c r="D6" s="9"/>
    </row>
    <row r="7" spans="1:4" x14ac:dyDescent="0.25">
      <c r="A7" s="9">
        <v>2</v>
      </c>
      <c r="B7" s="11" t="s">
        <v>66</v>
      </c>
      <c r="C7" s="34">
        <v>8625</v>
      </c>
      <c r="D7" s="9"/>
    </row>
    <row r="8" spans="1:4" x14ac:dyDescent="0.25">
      <c r="A8" s="9"/>
      <c r="B8" s="3" t="s">
        <v>73</v>
      </c>
      <c r="C8" s="18">
        <f>SUM(C6:C7)</f>
        <v>22609</v>
      </c>
      <c r="D8" s="3">
        <f>C8</f>
        <v>22609</v>
      </c>
    </row>
    <row r="9" spans="1:4" x14ac:dyDescent="0.25">
      <c r="A9" s="3"/>
      <c r="B9" s="3"/>
      <c r="C9" s="18"/>
      <c r="D9" s="3"/>
    </row>
    <row r="10" spans="1:4" x14ac:dyDescent="0.25">
      <c r="A10" s="11"/>
      <c r="B10" s="11"/>
      <c r="C10" s="18"/>
      <c r="D10" s="3"/>
    </row>
    <row r="11" spans="1:4" x14ac:dyDescent="0.25">
      <c r="A11" s="11"/>
      <c r="B11" s="3"/>
      <c r="C11" s="34"/>
      <c r="D11" s="3"/>
    </row>
    <row r="12" spans="1:4" x14ac:dyDescent="0.25">
      <c r="A12" s="13"/>
      <c r="B12" s="11"/>
      <c r="C12" s="16"/>
      <c r="D12" s="12"/>
    </row>
    <row r="13" spans="1:4" x14ac:dyDescent="0.25">
      <c r="A13" s="13"/>
      <c r="B13" s="11"/>
      <c r="C13" s="16"/>
      <c r="D13" s="44"/>
    </row>
    <row r="14" spans="1:4" x14ac:dyDescent="0.25">
      <c r="A14" s="30"/>
      <c r="B14" s="41"/>
      <c r="C14" s="13"/>
      <c r="D14" s="12"/>
    </row>
    <row r="15" spans="1:4" x14ac:dyDescent="0.25">
      <c r="A15" s="14"/>
      <c r="B15" s="19"/>
      <c r="C15" s="15"/>
      <c r="D15" s="17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1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A5" sqref="A5:D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6" t="s">
        <v>75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77" t="s">
        <v>57</v>
      </c>
      <c r="C2" s="77"/>
      <c r="D2" s="77"/>
      <c r="E2" s="1"/>
      <c r="F2" s="1"/>
      <c r="G2" s="1"/>
      <c r="H2" s="1"/>
    </row>
    <row r="3" spans="1:8" ht="15.95" customHeight="1" x14ac:dyDescent="0.25">
      <c r="A3" s="1"/>
      <c r="B3" s="76" t="s">
        <v>36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3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11"/>
    </row>
    <row r="7" spans="1:8" s="1" customFormat="1" x14ac:dyDescent="0.25">
      <c r="A7" s="11"/>
      <c r="B7" s="11"/>
      <c r="C7" s="11"/>
      <c r="D7" s="37"/>
    </row>
    <row r="8" spans="1:8" s="5" customFormat="1" x14ac:dyDescent="0.25">
      <c r="A8" s="12"/>
      <c r="B8" s="13"/>
      <c r="C8" s="13"/>
      <c r="D8" s="38"/>
    </row>
    <row r="9" spans="1:8" x14ac:dyDescent="0.25">
      <c r="A9" s="13"/>
      <c r="B9" s="3"/>
      <c r="C9" s="13"/>
      <c r="D9" s="38"/>
    </row>
    <row r="10" spans="1:8" x14ac:dyDescent="0.25">
      <c r="A10" s="13"/>
      <c r="B10" s="11"/>
      <c r="C10" s="13"/>
      <c r="D10" s="38"/>
    </row>
    <row r="11" spans="1:8" s="5" customFormat="1" x14ac:dyDescent="0.25">
      <c r="A11" s="13"/>
      <c r="B11" s="11"/>
      <c r="C11" s="13"/>
      <c r="D11" s="38"/>
    </row>
    <row r="12" spans="1:8" x14ac:dyDescent="0.25">
      <c r="A12" s="13"/>
      <c r="B12" s="11"/>
      <c r="C12" s="13"/>
      <c r="D12" s="38"/>
    </row>
    <row r="13" spans="1:8" x14ac:dyDescent="0.25">
      <c r="A13" s="12"/>
      <c r="B13" s="3"/>
      <c r="C13" s="12"/>
      <c r="D13" s="38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9.5703125" customWidth="1"/>
    <col min="7" max="7" width="16.140625" customWidth="1"/>
    <col min="8" max="8" width="16.7109375" customWidth="1"/>
    <col min="9" max="9" width="17.42578125" customWidth="1"/>
    <col min="10" max="10" width="16.5703125" customWidth="1"/>
    <col min="11" max="11" width="16.42578125" customWidth="1"/>
    <col min="12" max="12" width="17" customWidth="1"/>
    <col min="13" max="13" width="15.28515625" customWidth="1"/>
    <col min="14" max="14" width="19.28515625" customWidth="1"/>
  </cols>
  <sheetData>
    <row r="1" spans="1:14" ht="21" x14ac:dyDescent="0.35">
      <c r="A1" s="78" t="s">
        <v>67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8.75" x14ac:dyDescent="0.3">
      <c r="A2" s="4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 x14ac:dyDescent="0.25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 x14ac:dyDescent="0.35">
      <c r="A4" s="26" t="s">
        <v>28</v>
      </c>
      <c r="B4" s="22">
        <f>B5+B6+B7</f>
        <v>103983.39</v>
      </c>
      <c r="C4" s="22">
        <f t="shared" ref="C4:N4" si="0">C5+C6+C7</f>
        <v>93489.39</v>
      </c>
      <c r="D4" s="22">
        <f t="shared" si="0"/>
        <v>106989.39</v>
      </c>
      <c r="E4" s="22">
        <f t="shared" si="0"/>
        <v>93489.39</v>
      </c>
      <c r="F4" s="22">
        <f t="shared" si="0"/>
        <v>93489.39</v>
      </c>
      <c r="G4" s="22">
        <f t="shared" si="0"/>
        <v>93489.39</v>
      </c>
      <c r="H4" s="22">
        <f t="shared" si="0"/>
        <v>93489.39</v>
      </c>
      <c r="I4" s="22">
        <f t="shared" si="0"/>
        <v>93489.39</v>
      </c>
      <c r="J4" s="22">
        <f t="shared" si="0"/>
        <v>93489.39</v>
      </c>
      <c r="K4" s="22">
        <f t="shared" si="0"/>
        <v>93489.39</v>
      </c>
      <c r="L4" s="22">
        <f t="shared" si="0"/>
        <v>93489.39</v>
      </c>
      <c r="M4" s="22">
        <f t="shared" si="0"/>
        <v>93489.39</v>
      </c>
      <c r="N4" s="22">
        <f t="shared" si="0"/>
        <v>1145866.6800000002</v>
      </c>
    </row>
    <row r="5" spans="1:14" ht="39" customHeight="1" x14ac:dyDescent="0.35">
      <c r="A5" s="26" t="s">
        <v>17</v>
      </c>
      <c r="B5" s="23">
        <v>60708.93</v>
      </c>
      <c r="C5" s="23">
        <v>60708.93</v>
      </c>
      <c r="D5" s="23">
        <v>60708.93</v>
      </c>
      <c r="E5" s="23">
        <v>60708.93</v>
      </c>
      <c r="F5" s="23">
        <v>60708.93</v>
      </c>
      <c r="G5" s="23">
        <v>60708.93</v>
      </c>
      <c r="H5" s="23">
        <v>60708.93</v>
      </c>
      <c r="I5" s="23">
        <v>60708.93</v>
      </c>
      <c r="J5" s="23">
        <v>60708.93</v>
      </c>
      <c r="K5" s="23">
        <v>60708.93</v>
      </c>
      <c r="L5" s="23">
        <v>60708.93</v>
      </c>
      <c r="M5" s="23">
        <v>60708.93</v>
      </c>
      <c r="N5" s="23">
        <f t="shared" ref="N5:N23" si="1">SUM(B5:M5)</f>
        <v>728507.16000000015</v>
      </c>
    </row>
    <row r="6" spans="1:14" ht="44.25" customHeight="1" x14ac:dyDescent="0.35">
      <c r="A6" s="26" t="s">
        <v>39</v>
      </c>
      <c r="B6" s="23">
        <v>32780.46</v>
      </c>
      <c r="C6" s="23">
        <v>32780.46</v>
      </c>
      <c r="D6" s="23">
        <v>32780.46</v>
      </c>
      <c r="E6" s="23">
        <v>32780.46</v>
      </c>
      <c r="F6" s="23">
        <v>32780.46</v>
      </c>
      <c r="G6" s="23">
        <v>32780.46</v>
      </c>
      <c r="H6" s="23">
        <v>32780.46</v>
      </c>
      <c r="I6" s="23">
        <v>32780.46</v>
      </c>
      <c r="J6" s="23">
        <v>32780.46</v>
      </c>
      <c r="K6" s="23">
        <v>32780.46</v>
      </c>
      <c r="L6" s="23">
        <v>32780.46</v>
      </c>
      <c r="M6" s="23">
        <v>32780.46</v>
      </c>
      <c r="N6" s="23">
        <f>SUM(B6:M6)</f>
        <v>393365.52000000008</v>
      </c>
    </row>
    <row r="7" spans="1:14" ht="44.25" customHeight="1" x14ac:dyDescent="0.35">
      <c r="A7" s="26" t="s">
        <v>32</v>
      </c>
      <c r="B7" s="23">
        <v>10494</v>
      </c>
      <c r="C7" s="23"/>
      <c r="D7" s="23">
        <v>13500</v>
      </c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23994</v>
      </c>
    </row>
    <row r="8" spans="1:14" ht="36" customHeight="1" x14ac:dyDescent="0.35">
      <c r="A8" s="27" t="s">
        <v>18</v>
      </c>
      <c r="B8" s="22">
        <f>B9+B10+B11+B12+B13</f>
        <v>96775.28</v>
      </c>
      <c r="C8" s="22">
        <f t="shared" ref="C8:M8" si="2">C9+C10+C11+C12+C13</f>
        <v>90576.75</v>
      </c>
      <c r="D8" s="22">
        <f t="shared" si="2"/>
        <v>100755.14</v>
      </c>
      <c r="E8" s="22">
        <f t="shared" si="2"/>
        <v>95570.030000000013</v>
      </c>
      <c r="F8" s="22">
        <f t="shared" si="2"/>
        <v>92772.599999999991</v>
      </c>
      <c r="G8" s="22">
        <f t="shared" si="2"/>
        <v>94779.459999999992</v>
      </c>
      <c r="H8" s="22">
        <f t="shared" si="2"/>
        <v>103153.41</v>
      </c>
      <c r="I8" s="22">
        <f t="shared" si="2"/>
        <v>106624.9</v>
      </c>
      <c r="J8" s="22">
        <f t="shared" si="2"/>
        <v>138934.16</v>
      </c>
      <c r="K8" s="22">
        <f t="shared" si="2"/>
        <v>119861.87000000001</v>
      </c>
      <c r="L8" s="22">
        <f t="shared" si="2"/>
        <v>118791.49</v>
      </c>
      <c r="M8" s="22">
        <f t="shared" si="2"/>
        <v>95748.4</v>
      </c>
      <c r="N8" s="22">
        <f t="shared" si="1"/>
        <v>1254343.49</v>
      </c>
    </row>
    <row r="9" spans="1:14" ht="40.5" customHeight="1" x14ac:dyDescent="0.35">
      <c r="A9" s="26" t="s">
        <v>19</v>
      </c>
      <c r="B9" s="23">
        <v>2158.92</v>
      </c>
      <c r="C9" s="23">
        <v>2158.92</v>
      </c>
      <c r="D9" s="23">
        <v>2158.92</v>
      </c>
      <c r="E9" s="23">
        <v>2158.92</v>
      </c>
      <c r="F9" s="23">
        <v>3146.42</v>
      </c>
      <c r="G9" s="23">
        <v>4938.92</v>
      </c>
      <c r="H9" s="23">
        <v>2158.92</v>
      </c>
      <c r="I9" s="23">
        <v>15032.02</v>
      </c>
      <c r="J9" s="23">
        <v>42346.92</v>
      </c>
      <c r="K9" s="23">
        <v>32598.27</v>
      </c>
      <c r="L9" s="23">
        <v>16423.87</v>
      </c>
      <c r="M9" s="23">
        <v>2158.92</v>
      </c>
      <c r="N9" s="22">
        <f t="shared" si="1"/>
        <v>127439.94</v>
      </c>
    </row>
    <row r="10" spans="1:14" ht="45.75" customHeight="1" x14ac:dyDescent="0.35">
      <c r="A10" s="26" t="s">
        <v>20</v>
      </c>
      <c r="B10" s="24">
        <v>19611</v>
      </c>
      <c r="C10" s="23">
        <v>16293.24</v>
      </c>
      <c r="D10" s="23">
        <f>17988-1725</f>
        <v>16263</v>
      </c>
      <c r="E10" s="23">
        <v>14949</v>
      </c>
      <c r="F10" s="23">
        <v>18891</v>
      </c>
      <c r="G10" s="23">
        <v>14949</v>
      </c>
      <c r="H10" s="23">
        <v>31054.959999999999</v>
      </c>
      <c r="I10" s="23">
        <v>19042.3</v>
      </c>
      <c r="J10" s="23">
        <v>21858</v>
      </c>
      <c r="K10" s="23">
        <v>14949</v>
      </c>
      <c r="L10" s="23">
        <v>17981.5</v>
      </c>
      <c r="M10" s="23">
        <v>15949</v>
      </c>
      <c r="N10" s="22">
        <f t="shared" si="1"/>
        <v>221790.99999999997</v>
      </c>
    </row>
    <row r="11" spans="1:14" ht="45.75" customHeight="1" x14ac:dyDescent="0.35">
      <c r="A11" s="32" t="s">
        <v>30</v>
      </c>
      <c r="B11" s="24">
        <v>2097</v>
      </c>
      <c r="C11" s="23"/>
      <c r="D11" s="23">
        <f>2544+1725</f>
        <v>4269</v>
      </c>
      <c r="E11" s="23">
        <v>3289.52</v>
      </c>
      <c r="F11" s="23"/>
      <c r="G11" s="23"/>
      <c r="H11" s="23"/>
      <c r="I11" s="23">
        <v>1019.76</v>
      </c>
      <c r="J11" s="23"/>
      <c r="K11" s="23"/>
      <c r="L11" s="23">
        <v>11477.76</v>
      </c>
      <c r="M11" s="23">
        <v>5124</v>
      </c>
      <c r="N11" s="22">
        <f t="shared" si="1"/>
        <v>27277.040000000001</v>
      </c>
    </row>
    <row r="12" spans="1:14" ht="45.75" customHeight="1" x14ac:dyDescent="0.35">
      <c r="A12" s="32" t="s">
        <v>38</v>
      </c>
      <c r="B12" s="24">
        <v>69939.53</v>
      </c>
      <c r="C12" s="24">
        <v>69939.53</v>
      </c>
      <c r="D12" s="23">
        <v>74691.63</v>
      </c>
      <c r="E12" s="23">
        <v>72797.52</v>
      </c>
      <c r="F12" s="23">
        <v>69939.53</v>
      </c>
      <c r="G12" s="23">
        <v>69939.53</v>
      </c>
      <c r="H12" s="23">
        <v>69939.53</v>
      </c>
      <c r="I12" s="23">
        <v>69939.53</v>
      </c>
      <c r="J12" s="23">
        <v>69939.53</v>
      </c>
      <c r="K12" s="23">
        <v>69939.53</v>
      </c>
      <c r="L12" s="23">
        <v>69939.53</v>
      </c>
      <c r="M12" s="23">
        <v>69939.53</v>
      </c>
      <c r="N12" s="22">
        <f t="shared" si="1"/>
        <v>846884.45000000019</v>
      </c>
    </row>
    <row r="13" spans="1:14" ht="31.5" customHeight="1" x14ac:dyDescent="0.35">
      <c r="A13" s="48" t="s">
        <v>21</v>
      </c>
      <c r="B13" s="23">
        <v>2968.83</v>
      </c>
      <c r="C13" s="23">
        <v>2185.06</v>
      </c>
      <c r="D13" s="23">
        <v>3372.59</v>
      </c>
      <c r="E13" s="23">
        <v>2375.0700000000002</v>
      </c>
      <c r="F13" s="23">
        <v>795.65</v>
      </c>
      <c r="G13" s="23">
        <v>4952.01</v>
      </c>
      <c r="H13" s="23"/>
      <c r="I13" s="23">
        <v>1591.29</v>
      </c>
      <c r="J13" s="23">
        <v>4789.71</v>
      </c>
      <c r="K13" s="23">
        <v>2375.0700000000002</v>
      </c>
      <c r="L13" s="23">
        <v>2968.83</v>
      </c>
      <c r="M13" s="23">
        <v>2576.9499999999998</v>
      </c>
      <c r="N13" s="23">
        <f t="shared" si="1"/>
        <v>30951.06</v>
      </c>
    </row>
    <row r="14" spans="1:14" ht="23.25" customHeight="1" x14ac:dyDescent="0.35">
      <c r="A14" s="27" t="s">
        <v>22</v>
      </c>
      <c r="B14" s="22">
        <f>B15+B16+B17</f>
        <v>3200</v>
      </c>
      <c r="C14" s="22">
        <f t="shared" ref="C14:M14" si="3">C15+C16+C17</f>
        <v>22609</v>
      </c>
      <c r="D14" s="22">
        <f t="shared" si="3"/>
        <v>3500</v>
      </c>
      <c r="E14" s="22">
        <f t="shared" si="3"/>
        <v>0</v>
      </c>
      <c r="F14" s="22">
        <f t="shared" si="3"/>
        <v>0</v>
      </c>
      <c r="G14" s="22">
        <f t="shared" si="3"/>
        <v>11735.6</v>
      </c>
      <c r="H14" s="22">
        <f t="shared" si="3"/>
        <v>0</v>
      </c>
      <c r="I14" s="22">
        <f t="shared" si="3"/>
        <v>0</v>
      </c>
      <c r="J14" s="22">
        <f t="shared" si="3"/>
        <v>202860</v>
      </c>
      <c r="K14" s="22">
        <f t="shared" si="3"/>
        <v>0</v>
      </c>
      <c r="L14" s="22">
        <f t="shared" si="3"/>
        <v>3200</v>
      </c>
      <c r="M14" s="22">
        <f t="shared" si="3"/>
        <v>0</v>
      </c>
      <c r="N14" s="22">
        <f t="shared" si="1"/>
        <v>247104.6</v>
      </c>
    </row>
    <row r="15" spans="1:14" ht="42" customHeight="1" x14ac:dyDescent="0.35">
      <c r="A15" s="26" t="s">
        <v>23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1"/>
        <v>0</v>
      </c>
    </row>
    <row r="16" spans="1:14" ht="40.5" customHeight="1" x14ac:dyDescent="0.35">
      <c r="A16" s="26" t="s">
        <v>24</v>
      </c>
      <c r="B16" s="23">
        <v>3200</v>
      </c>
      <c r="C16" s="23"/>
      <c r="D16" s="23">
        <v>3500</v>
      </c>
      <c r="E16" s="23"/>
      <c r="F16" s="23"/>
      <c r="G16" s="23">
        <v>11735.6</v>
      </c>
      <c r="H16" s="23"/>
      <c r="I16" s="23"/>
      <c r="J16" s="23">
        <v>202860</v>
      </c>
      <c r="K16" s="23"/>
      <c r="L16" s="23">
        <v>3200</v>
      </c>
      <c r="M16" s="23"/>
      <c r="N16" s="23">
        <f t="shared" si="1"/>
        <v>224495.6</v>
      </c>
    </row>
    <row r="17" spans="1:14" ht="40.5" customHeight="1" x14ac:dyDescent="0.35">
      <c r="A17" s="32" t="s">
        <v>31</v>
      </c>
      <c r="B17" s="23"/>
      <c r="C17" s="23">
        <v>22609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1"/>
        <v>22609</v>
      </c>
    </row>
    <row r="18" spans="1:14" ht="40.5" customHeight="1" x14ac:dyDescent="0.35">
      <c r="A18" s="45" t="s">
        <v>50</v>
      </c>
      <c r="B18" s="23"/>
      <c r="C18" s="23">
        <v>746</v>
      </c>
      <c r="D18" s="23"/>
      <c r="E18" s="23"/>
      <c r="F18" s="23">
        <v>10118</v>
      </c>
      <c r="G18" s="23">
        <v>15839</v>
      </c>
      <c r="H18" s="23">
        <v>3755</v>
      </c>
      <c r="I18" s="23">
        <v>3450</v>
      </c>
      <c r="J18" s="23"/>
      <c r="K18" s="23"/>
      <c r="L18" s="23"/>
      <c r="M18" s="23">
        <v>15000</v>
      </c>
      <c r="N18" s="22">
        <f t="shared" si="1"/>
        <v>48908</v>
      </c>
    </row>
    <row r="19" spans="1:14" ht="40.5" customHeight="1" x14ac:dyDescent="0.35">
      <c r="A19" s="27" t="s">
        <v>52</v>
      </c>
      <c r="B19" s="22">
        <f>B20+B21+B22</f>
        <v>11528.23</v>
      </c>
      <c r="C19" s="22">
        <f t="shared" ref="C19:M19" si="4">C20+C21+C22</f>
        <v>-3771.3499999999995</v>
      </c>
      <c r="D19" s="22">
        <f t="shared" si="4"/>
        <v>13866.900000000001</v>
      </c>
      <c r="E19" s="22">
        <f t="shared" si="4"/>
        <v>11383.07</v>
      </c>
      <c r="F19" s="22">
        <f>F20+F21+F22</f>
        <v>4772.59</v>
      </c>
      <c r="G19" s="22">
        <f t="shared" si="4"/>
        <v>-657.78000000000065</v>
      </c>
      <c r="H19" s="22">
        <f t="shared" si="4"/>
        <v>12173.369999999999</v>
      </c>
      <c r="I19" s="22">
        <f t="shared" si="4"/>
        <v>27802.58</v>
      </c>
      <c r="J19" s="22">
        <f t="shared" si="4"/>
        <v>0</v>
      </c>
      <c r="K19" s="22">
        <f t="shared" si="4"/>
        <v>0</v>
      </c>
      <c r="L19" s="22">
        <f t="shared" si="4"/>
        <v>0</v>
      </c>
      <c r="M19" s="22">
        <f t="shared" si="4"/>
        <v>0</v>
      </c>
      <c r="N19" s="22">
        <f t="shared" ref="N19:N22" si="5">SUM(B19:M19)</f>
        <v>77097.61</v>
      </c>
    </row>
    <row r="20" spans="1:14" ht="40.5" customHeight="1" x14ac:dyDescent="0.35">
      <c r="A20" s="26" t="s">
        <v>53</v>
      </c>
      <c r="B20" s="23">
        <v>-10657.66</v>
      </c>
      <c r="C20" s="23">
        <v>-5864.69</v>
      </c>
      <c r="D20" s="23">
        <v>-11669.84</v>
      </c>
      <c r="E20" s="23">
        <v>5745.61</v>
      </c>
      <c r="F20" s="23">
        <v>-3721.25</v>
      </c>
      <c r="G20" s="23">
        <v>9407.32</v>
      </c>
      <c r="H20" s="23">
        <v>5775.38</v>
      </c>
      <c r="I20" s="23">
        <v>8811.92</v>
      </c>
      <c r="J20" s="23"/>
      <c r="K20" s="23"/>
      <c r="L20" s="23"/>
      <c r="M20" s="23"/>
      <c r="N20" s="23">
        <f t="shared" si="5"/>
        <v>-2173.2099999999973</v>
      </c>
    </row>
    <row r="21" spans="1:14" ht="40.5" customHeight="1" x14ac:dyDescent="0.35">
      <c r="A21" s="26" t="s">
        <v>54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si="5"/>
        <v>0</v>
      </c>
    </row>
    <row r="22" spans="1:14" ht="40.5" customHeight="1" x14ac:dyDescent="0.35">
      <c r="A22" s="32" t="s">
        <v>55</v>
      </c>
      <c r="B22" s="23">
        <v>22185.89</v>
      </c>
      <c r="C22" s="23">
        <v>2093.34</v>
      </c>
      <c r="D22" s="23">
        <v>25536.74</v>
      </c>
      <c r="E22" s="23">
        <v>5637.46</v>
      </c>
      <c r="F22" s="23">
        <v>8493.84</v>
      </c>
      <c r="G22" s="23">
        <v>-10065.1</v>
      </c>
      <c r="H22" s="23">
        <v>6397.99</v>
      </c>
      <c r="I22" s="23">
        <v>18990.66</v>
      </c>
      <c r="J22" s="23"/>
      <c r="K22" s="23"/>
      <c r="L22" s="23"/>
      <c r="M22" s="23"/>
      <c r="N22" s="23">
        <f t="shared" si="5"/>
        <v>79270.820000000007</v>
      </c>
    </row>
    <row r="23" spans="1:14" ht="39.75" customHeight="1" x14ac:dyDescent="0.35">
      <c r="A23" s="27" t="s">
        <v>56</v>
      </c>
      <c r="B23" s="22">
        <v>47929.73</v>
      </c>
      <c r="C23" s="22">
        <v>47929.73</v>
      </c>
      <c r="D23" s="22">
        <v>47929.73</v>
      </c>
      <c r="E23" s="22">
        <v>47929.73</v>
      </c>
      <c r="F23" s="22">
        <v>47929.73</v>
      </c>
      <c r="G23" s="22">
        <v>47929.73</v>
      </c>
      <c r="H23" s="22">
        <v>47929.73</v>
      </c>
      <c r="I23" s="22">
        <v>47929.73</v>
      </c>
      <c r="J23" s="22">
        <v>47929.73</v>
      </c>
      <c r="K23" s="22">
        <v>47929.73</v>
      </c>
      <c r="L23" s="22">
        <v>47929.73</v>
      </c>
      <c r="M23" s="22">
        <v>47929.73</v>
      </c>
      <c r="N23" s="22">
        <f t="shared" si="1"/>
        <v>575156.75999999989</v>
      </c>
    </row>
    <row r="24" spans="1:14" ht="22.5" customHeight="1" x14ac:dyDescent="0.35">
      <c r="A24" s="27" t="s">
        <v>25</v>
      </c>
      <c r="B24" s="22">
        <f>B4+B8+B14+B23+B18+B19</f>
        <v>263416.63</v>
      </c>
      <c r="C24" s="22">
        <f t="shared" ref="C24:N24" si="6">C4+C8+C14+C23+C18+C19</f>
        <v>251579.52000000002</v>
      </c>
      <c r="D24" s="22">
        <f t="shared" si="6"/>
        <v>273041.16000000003</v>
      </c>
      <c r="E24" s="22">
        <f t="shared" si="6"/>
        <v>248372.22000000003</v>
      </c>
      <c r="F24" s="22">
        <f t="shared" si="6"/>
        <v>249082.31</v>
      </c>
      <c r="G24" s="22">
        <f t="shared" si="6"/>
        <v>263115.39999999997</v>
      </c>
      <c r="H24" s="22">
        <f t="shared" si="6"/>
        <v>260500.9</v>
      </c>
      <c r="I24" s="22">
        <f t="shared" si="6"/>
        <v>279296.59999999998</v>
      </c>
      <c r="J24" s="22">
        <f t="shared" si="6"/>
        <v>483213.27999999997</v>
      </c>
      <c r="K24" s="22">
        <f t="shared" si="6"/>
        <v>261280.99000000002</v>
      </c>
      <c r="L24" s="22">
        <f t="shared" si="6"/>
        <v>263410.61</v>
      </c>
      <c r="M24" s="22">
        <f t="shared" si="6"/>
        <v>252167.52</v>
      </c>
      <c r="N24" s="22">
        <f t="shared" si="6"/>
        <v>3348477.1399999997</v>
      </c>
    </row>
    <row r="25" spans="1:14" ht="15.75" x14ac:dyDescent="0.25">
      <c r="A25" s="79" t="s">
        <v>61</v>
      </c>
      <c r="B25" s="79"/>
      <c r="C25" s="79"/>
      <c r="D25" s="28"/>
      <c r="E25" s="28"/>
      <c r="F25" s="28"/>
      <c r="G25" s="36"/>
      <c r="H25" s="28"/>
      <c r="I25" s="28"/>
      <c r="J25" s="28"/>
      <c r="K25" s="28"/>
      <c r="L25" s="80" t="s">
        <v>29</v>
      </c>
      <c r="M25" s="80"/>
      <c r="N25" s="80"/>
    </row>
    <row r="26" spans="1:14" ht="15.75" x14ac:dyDescent="0.25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15.75" x14ac:dyDescent="0.25">
      <c r="A27" s="79" t="s">
        <v>27</v>
      </c>
      <c r="B27" s="79"/>
      <c r="C27" s="79"/>
      <c r="D27" s="28"/>
      <c r="E27" s="28"/>
      <c r="F27" s="28"/>
      <c r="G27" s="28"/>
      <c r="H27" s="28"/>
      <c r="I27" s="28"/>
      <c r="J27" s="28"/>
      <c r="K27" s="28"/>
      <c r="L27" s="80" t="s">
        <v>33</v>
      </c>
      <c r="M27" s="80"/>
      <c r="N27" s="8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1" sqref="C2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39" t="s">
        <v>41</v>
      </c>
      <c r="B4" s="39" t="s">
        <v>41</v>
      </c>
      <c r="C4" s="39"/>
      <c r="D4" s="39" t="s">
        <v>42</v>
      </c>
      <c r="E4" s="39" t="s">
        <v>43</v>
      </c>
    </row>
    <row r="5" spans="1:7" x14ac:dyDescent="0.25">
      <c r="A5" s="40" t="s">
        <v>44</v>
      </c>
      <c r="B5" s="40" t="s">
        <v>45</v>
      </c>
      <c r="C5" s="40" t="s">
        <v>46</v>
      </c>
      <c r="D5" s="40" t="s">
        <v>47</v>
      </c>
      <c r="E5" s="40" t="s">
        <v>48</v>
      </c>
    </row>
    <row r="6" spans="1:7" x14ac:dyDescent="0.25">
      <c r="A6" s="30"/>
      <c r="B6" s="30"/>
      <c r="C6" s="41"/>
      <c r="D6" s="42"/>
      <c r="E6" s="30"/>
    </row>
    <row r="7" spans="1:7" x14ac:dyDescent="0.25">
      <c r="A7" s="30"/>
      <c r="B7" s="30"/>
      <c r="C7" s="41"/>
      <c r="D7" s="42"/>
      <c r="E7" s="43"/>
    </row>
    <row r="8" spans="1:7" x14ac:dyDescent="0.25">
      <c r="A8" s="30"/>
      <c r="B8" s="30"/>
      <c r="C8" s="41"/>
      <c r="D8" s="42"/>
      <c r="E8" s="30"/>
    </row>
    <row r="9" spans="1:7" x14ac:dyDescent="0.25">
      <c r="A9" s="30"/>
      <c r="B9" s="30"/>
      <c r="C9" s="41"/>
      <c r="D9" s="42"/>
      <c r="E9" s="30"/>
    </row>
    <row r="10" spans="1:7" x14ac:dyDescent="0.25">
      <c r="A10" s="30"/>
      <c r="B10" s="30"/>
      <c r="C10" s="41"/>
      <c r="D10" s="42"/>
      <c r="E10" s="30"/>
    </row>
    <row r="11" spans="1:7" x14ac:dyDescent="0.25">
      <c r="A11" s="30"/>
      <c r="B11" s="30"/>
      <c r="C11" s="41"/>
      <c r="D11" s="42"/>
      <c r="E11" s="30"/>
    </row>
    <row r="12" spans="1:7" x14ac:dyDescent="0.25">
      <c r="A12" s="30"/>
      <c r="B12" s="30"/>
      <c r="C12" s="41"/>
      <c r="D12" s="42"/>
      <c r="E12" s="30"/>
    </row>
    <row r="13" spans="1:7" x14ac:dyDescent="0.25">
      <c r="A13" s="30"/>
      <c r="B13" s="30"/>
      <c r="C13" s="41"/>
      <c r="D13" s="42"/>
      <c r="E13" s="30"/>
    </row>
    <row r="14" spans="1:7" x14ac:dyDescent="0.25">
      <c r="A14" s="30"/>
      <c r="B14" s="30"/>
      <c r="C14" s="41"/>
      <c r="D14" s="42"/>
      <c r="E14" s="30"/>
    </row>
    <row r="15" spans="1:7" x14ac:dyDescent="0.25">
      <c r="A15" s="30"/>
      <c r="B15" s="30"/>
      <c r="C15" s="41"/>
      <c r="D15" s="42"/>
      <c r="E15" s="30"/>
    </row>
    <row r="16" spans="1:7" x14ac:dyDescent="0.25">
      <c r="A16" s="30"/>
      <c r="B16" s="30"/>
      <c r="C16" s="41"/>
      <c r="D16" s="42"/>
      <c r="E16" s="30"/>
    </row>
    <row r="17" spans="1:5" x14ac:dyDescent="0.25">
      <c r="A17" s="30"/>
      <c r="B17" s="30"/>
      <c r="C17" s="41"/>
      <c r="D17" s="42"/>
      <c r="E17" s="30"/>
    </row>
    <row r="18" spans="1:5" x14ac:dyDescent="0.25">
      <c r="A18" s="30"/>
      <c r="B18" s="30"/>
      <c r="C18" s="41"/>
      <c r="D18" s="42"/>
      <c r="E18" s="30"/>
    </row>
    <row r="19" spans="1:5" x14ac:dyDescent="0.25">
      <c r="A19" s="30"/>
      <c r="B19" s="30"/>
      <c r="C19" s="41"/>
      <c r="D19" s="30"/>
      <c r="E19" s="30"/>
    </row>
    <row r="20" spans="1:5" x14ac:dyDescent="0.25">
      <c r="A20" s="30"/>
      <c r="B20" s="30"/>
      <c r="C20" s="41"/>
      <c r="D20" s="30"/>
      <c r="E20" s="30"/>
    </row>
    <row r="21" spans="1:5" x14ac:dyDescent="0.25">
      <c r="A21" s="30"/>
      <c r="B21" s="30"/>
      <c r="C21" s="41"/>
      <c r="D21" s="30"/>
      <c r="E21" s="30"/>
    </row>
    <row r="22" spans="1:5" x14ac:dyDescent="0.25">
      <c r="A22" s="30"/>
      <c r="B22" s="30"/>
      <c r="C22" s="41"/>
      <c r="D22" s="30"/>
      <c r="E22" s="30"/>
    </row>
    <row r="23" spans="1:5" x14ac:dyDescent="0.25">
      <c r="A23" s="30"/>
      <c r="B23" s="30"/>
      <c r="C23" s="41"/>
      <c r="D23" s="30"/>
      <c r="E23" s="30"/>
    </row>
    <row r="24" spans="1:5" x14ac:dyDescent="0.25">
      <c r="A24" s="30"/>
      <c r="B24" s="30"/>
      <c r="C24" s="41"/>
      <c r="D24" s="30"/>
      <c r="E24" s="30"/>
    </row>
    <row r="25" spans="1:5" x14ac:dyDescent="0.25">
      <c r="A25" s="30"/>
      <c r="B25" s="30"/>
      <c r="C25" s="41"/>
      <c r="D25" s="30"/>
      <c r="E25" s="30"/>
    </row>
    <row r="26" spans="1:5" x14ac:dyDescent="0.25">
      <c r="A26" s="30"/>
      <c r="B26" s="30"/>
      <c r="C26" s="41"/>
      <c r="D26" s="30"/>
      <c r="E26" s="30"/>
    </row>
    <row r="27" spans="1:5" x14ac:dyDescent="0.25">
      <c r="A27" s="30"/>
      <c r="B27" s="30"/>
      <c r="C27" s="41"/>
      <c r="D27" s="30"/>
      <c r="E27" s="30"/>
    </row>
    <row r="28" spans="1:5" x14ac:dyDescent="0.25">
      <c r="A28" s="30"/>
      <c r="B28" s="30"/>
      <c r="C28" s="41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1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1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1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1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1"/>
  <sheetViews>
    <sheetView tabSelected="1" workbookViewId="0">
      <selection activeCell="D22" sqref="D22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6" t="s">
        <v>68</v>
      </c>
      <c r="C1" s="76"/>
      <c r="D1" s="76"/>
    </row>
    <row r="2" spans="1:4" ht="15.75" x14ac:dyDescent="0.25">
      <c r="A2" s="1"/>
      <c r="B2" s="77" t="s">
        <v>57</v>
      </c>
      <c r="C2" s="77"/>
      <c r="D2" s="77"/>
    </row>
    <row r="3" spans="1:4" ht="15.75" x14ac:dyDescent="0.25">
      <c r="A3" s="1"/>
      <c r="B3" s="76" t="s">
        <v>49</v>
      </c>
      <c r="C3" s="76"/>
      <c r="D3" s="7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2</v>
      </c>
      <c r="C5" s="9"/>
      <c r="D5" s="9"/>
    </row>
    <row r="6" spans="1:4" ht="30" x14ac:dyDescent="0.25">
      <c r="A6" s="11">
        <v>1</v>
      </c>
      <c r="B6" s="11" t="s">
        <v>76</v>
      </c>
      <c r="C6" s="34">
        <v>746</v>
      </c>
      <c r="D6" s="3">
        <f>C6</f>
        <v>746</v>
      </c>
    </row>
    <row r="7" spans="1:4" x14ac:dyDescent="0.25">
      <c r="A7" s="13"/>
      <c r="B7" s="3" t="s">
        <v>8</v>
      </c>
      <c r="C7" s="50"/>
      <c r="D7" s="12"/>
    </row>
    <row r="8" spans="1:4" ht="30" x14ac:dyDescent="0.25">
      <c r="A8" s="13">
        <v>1</v>
      </c>
      <c r="B8" s="11" t="s">
        <v>90</v>
      </c>
      <c r="C8" s="16">
        <v>2054</v>
      </c>
      <c r="D8" s="44"/>
    </row>
    <row r="9" spans="1:4" x14ac:dyDescent="0.25">
      <c r="A9" s="30">
        <v>2</v>
      </c>
      <c r="B9" s="41" t="s">
        <v>91</v>
      </c>
      <c r="C9" s="13">
        <v>8064</v>
      </c>
      <c r="D9" s="12"/>
    </row>
    <row r="10" spans="1:4" x14ac:dyDescent="0.25">
      <c r="A10" s="14"/>
      <c r="B10" s="19" t="s">
        <v>92</v>
      </c>
      <c r="C10" s="75">
        <f>SUM(C8:C9)</f>
        <v>10118</v>
      </c>
      <c r="D10" s="46">
        <f>C10+D6</f>
        <v>10864</v>
      </c>
    </row>
    <row r="11" spans="1:4" x14ac:dyDescent="0.25">
      <c r="A11" s="13"/>
      <c r="B11" s="3" t="s">
        <v>9</v>
      </c>
      <c r="C11" s="13"/>
      <c r="D11" s="12"/>
    </row>
    <row r="12" spans="1:4" x14ac:dyDescent="0.25">
      <c r="A12" s="13">
        <v>1</v>
      </c>
      <c r="B12" s="13" t="s">
        <v>97</v>
      </c>
      <c r="C12" s="13">
        <v>8196</v>
      </c>
      <c r="D12" s="12"/>
    </row>
    <row r="13" spans="1:4" x14ac:dyDescent="0.25">
      <c r="A13" s="13">
        <v>2</v>
      </c>
      <c r="B13" s="13" t="s">
        <v>98</v>
      </c>
      <c r="C13" s="13">
        <v>563</v>
      </c>
      <c r="D13" s="12"/>
    </row>
    <row r="14" spans="1:4" x14ac:dyDescent="0.25">
      <c r="A14" s="13">
        <v>3</v>
      </c>
      <c r="B14" s="13" t="s">
        <v>99</v>
      </c>
      <c r="C14" s="13">
        <v>7080</v>
      </c>
      <c r="D14" s="12"/>
    </row>
    <row r="15" spans="1:4" x14ac:dyDescent="0.25">
      <c r="A15" s="13"/>
      <c r="B15" s="12" t="s">
        <v>95</v>
      </c>
      <c r="C15" s="12">
        <f>SUM(C12:C14)</f>
        <v>15839</v>
      </c>
      <c r="D15" s="12">
        <f>C15+D10</f>
        <v>26703</v>
      </c>
    </row>
    <row r="16" spans="1:4" x14ac:dyDescent="0.25">
      <c r="A16" s="13"/>
      <c r="B16" s="35" t="s">
        <v>10</v>
      </c>
      <c r="C16" s="13"/>
      <c r="D16" s="12"/>
    </row>
    <row r="17" spans="1:4" x14ac:dyDescent="0.25">
      <c r="A17" s="13">
        <v>1</v>
      </c>
      <c r="B17" s="13" t="s">
        <v>97</v>
      </c>
      <c r="C17" s="12">
        <v>3755</v>
      </c>
      <c r="D17" s="12">
        <f>C17+D15</f>
        <v>30458</v>
      </c>
    </row>
    <row r="18" spans="1:4" x14ac:dyDescent="0.25">
      <c r="A18" s="13"/>
      <c r="B18" s="12" t="s">
        <v>11</v>
      </c>
      <c r="C18" s="13"/>
      <c r="D18" s="12"/>
    </row>
    <row r="19" spans="1:4" x14ac:dyDescent="0.25">
      <c r="A19" s="13">
        <v>1</v>
      </c>
      <c r="B19" s="13" t="s">
        <v>97</v>
      </c>
      <c r="C19" s="13">
        <v>3450</v>
      </c>
      <c r="D19" s="12">
        <f>C19+D17</f>
        <v>33908</v>
      </c>
    </row>
    <row r="20" spans="1:4" x14ac:dyDescent="0.25">
      <c r="A20" s="13"/>
      <c r="B20" s="3" t="s">
        <v>15</v>
      </c>
      <c r="C20" s="13"/>
      <c r="D20" s="12"/>
    </row>
    <row r="21" spans="1:4" x14ac:dyDescent="0.25">
      <c r="A21" s="13">
        <v>1</v>
      </c>
      <c r="B21" s="11" t="s">
        <v>138</v>
      </c>
      <c r="C21" s="13">
        <v>15000</v>
      </c>
      <c r="D21" s="12">
        <f>C21+D19</f>
        <v>48908</v>
      </c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2"/>
    </row>
    <row r="24" spans="1:4" x14ac:dyDescent="0.25">
      <c r="A24" s="13"/>
      <c r="B24" s="13"/>
      <c r="C24" s="13"/>
      <c r="D24" s="12"/>
    </row>
    <row r="25" spans="1:4" x14ac:dyDescent="0.25">
      <c r="A25" s="13"/>
      <c r="B25" s="12"/>
      <c r="C25" s="13"/>
      <c r="D25" s="12"/>
    </row>
    <row r="26" spans="1:4" x14ac:dyDescent="0.25">
      <c r="A26" s="13"/>
      <c r="B26" s="13"/>
      <c r="C26" s="13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3"/>
      <c r="C31" s="13"/>
      <c r="D31" s="12"/>
    </row>
    <row r="32" spans="1:4" x14ac:dyDescent="0.25">
      <c r="A32" s="13"/>
      <c r="B32" s="11"/>
      <c r="C32" s="12"/>
      <c r="D32" s="12"/>
    </row>
    <row r="33" spans="1:4" x14ac:dyDescent="0.25">
      <c r="A33" s="13"/>
      <c r="B33" s="3"/>
      <c r="C33" s="13"/>
      <c r="D33" s="12"/>
    </row>
    <row r="34" spans="1:4" x14ac:dyDescent="0.25">
      <c r="A34" s="13"/>
      <c r="B34" s="11"/>
      <c r="C34" s="13"/>
      <c r="D34" s="12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11"/>
      <c r="C37" s="13"/>
      <c r="D37" s="12"/>
    </row>
    <row r="38" spans="1:4" x14ac:dyDescent="0.25">
      <c r="A38" s="13"/>
      <c r="B38" s="13"/>
      <c r="C38" s="13"/>
      <c r="D38" s="12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2"/>
      <c r="C41" s="12"/>
      <c r="D4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2017-06-22T09:09:58Z</cp:lastPrinted>
  <dcterms:created xsi:type="dcterms:W3CDTF">2011-07-25T05:21:17Z</dcterms:created>
  <dcterms:modified xsi:type="dcterms:W3CDTF">2023-01-26T03:21:27Z</dcterms:modified>
</cp:coreProperties>
</file>