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E0889F0F-EAA5-4061-A007-0FB6EAAF8F7E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 l="1"/>
  <c r="D64" i="2" s="1"/>
  <c r="D65" i="1"/>
  <c r="C65" i="1"/>
  <c r="C60" i="2"/>
  <c r="D60" i="2" s="1"/>
  <c r="D61" i="1"/>
  <c r="C61" i="1"/>
  <c r="D18" i="6"/>
  <c r="D56" i="2"/>
  <c r="C56" i="2"/>
  <c r="D56" i="1"/>
  <c r="C56" i="1"/>
  <c r="C54" i="1"/>
  <c r="D52" i="2"/>
  <c r="C52" i="2"/>
  <c r="D50" i="1"/>
  <c r="C50" i="1"/>
  <c r="C46" i="2"/>
  <c r="C43" i="1"/>
  <c r="C16" i="9" l="1"/>
  <c r="H18" i="5"/>
  <c r="C42" i="2" l="1"/>
  <c r="C34" i="1"/>
  <c r="C12" i="9" l="1"/>
  <c r="D6" i="4"/>
  <c r="C36" i="2"/>
  <c r="C29" i="1"/>
  <c r="C12" i="6" l="1"/>
  <c r="C31" i="2"/>
  <c r="C25" i="1"/>
  <c r="D6" i="9" l="1"/>
  <c r="D12" i="9" s="1"/>
  <c r="D16" i="9" s="1"/>
  <c r="C27" i="2"/>
  <c r="C21" i="1"/>
  <c r="C8" i="6" l="1"/>
  <c r="D8" i="6" s="1"/>
  <c r="D12" i="6" s="1"/>
  <c r="D14" i="6" s="1"/>
  <c r="D16" i="6" s="1"/>
  <c r="C6" i="6"/>
  <c r="C21" i="2"/>
  <c r="C17" i="1"/>
  <c r="C15" i="2" l="1"/>
  <c r="C12" i="1"/>
  <c r="C8" i="3" l="1"/>
  <c r="D8" i="3" s="1"/>
  <c r="D10" i="3" s="1"/>
  <c r="D12" i="3" s="1"/>
  <c r="D4" i="5" l="1"/>
  <c r="C9" i="2" l="1"/>
  <c r="D9" i="2" s="1"/>
  <c r="D15" i="2" s="1"/>
  <c r="D21" i="2" s="1"/>
  <c r="D27" i="2" s="1"/>
  <c r="D31" i="2" s="1"/>
  <c r="D36" i="2" s="1"/>
  <c r="D42" i="2" s="1"/>
  <c r="D46" i="2" s="1"/>
  <c r="C8" i="1"/>
  <c r="D8" i="1" s="1"/>
  <c r="D12" i="1" s="1"/>
  <c r="D17" i="1" s="1"/>
  <c r="D21" i="1" s="1"/>
  <c r="D25" i="1" s="1"/>
  <c r="D29" i="1" s="1"/>
  <c r="D34" i="1" s="1"/>
  <c r="D43" i="1" s="1"/>
  <c r="N20" i="5" l="1"/>
  <c r="N16" i="5"/>
  <c r="N13" i="5"/>
  <c r="N7" i="5"/>
  <c r="N5" i="5"/>
  <c r="N22" i="5"/>
  <c r="N19" i="5" l="1"/>
  <c r="M4" i="5"/>
  <c r="L4" i="5"/>
  <c r="K4" i="5"/>
  <c r="J4" i="5"/>
  <c r="I4" i="5"/>
  <c r="H4" i="5"/>
  <c r="G4" i="5"/>
  <c r="F4" i="5"/>
  <c r="E4" i="5"/>
  <c r="C4" i="5"/>
  <c r="B4" i="5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I24" i="5" l="1"/>
  <c r="H24" i="5"/>
  <c r="F24" i="5"/>
  <c r="G24" i="5"/>
  <c r="B24" i="5"/>
  <c r="J24" i="5"/>
  <c r="M24" i="5"/>
  <c r="K24" i="5"/>
  <c r="L24" i="5"/>
  <c r="E24" i="5"/>
  <c r="D24" i="5"/>
  <c r="C24" i="5"/>
  <c r="N6" i="5"/>
  <c r="N23" i="5"/>
  <c r="N4" i="5" l="1"/>
  <c r="N10" i="5"/>
  <c r="N9" i="5"/>
  <c r="N15" i="5" l="1"/>
  <c r="N14" i="5"/>
  <c r="N8" i="5" l="1"/>
  <c r="N24" i="5" s="1"/>
</calcChain>
</file>

<file path=xl/sharedStrings.xml><?xml version="1.0" encoding="utf-8"?>
<sst xmlns="http://schemas.openxmlformats.org/spreadsheetml/2006/main" count="251" uniqueCount="120">
  <si>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</si>
  <si>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</si>
  <si>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</si>
  <si>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</si>
  <si>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</si>
  <si>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</si>
  <si>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</si>
  <si>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</si>
  <si>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</si>
  <si>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</si>
  <si>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</si>
  <si>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</si>
  <si>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</si>
  <si>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</si>
  <si>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</si>
  <si>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</si>
  <si>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</si>
  <si>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</si>
  <si>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</si>
  <si>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</si>
  <si>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</si>
  <si>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</si>
  <si>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</si>
  <si>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</si>
  <si>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</si>
  <si>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</si>
  <si>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</si>
  <si>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</si>
  <si>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</si>
  <si>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</si>
  <si>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</si>
  <si>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</si>
  <si>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</si>
  <si>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</si>
  <si>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</si>
  <si>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</si>
  <si>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</si>
  <si>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</si>
  <si>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</si>
  <si>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</si>
  <si>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</si>
  <si>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</si>
  <si>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</si>
  <si>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</si>
  <si>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</si>
  <si>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</si>
  <si>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</si>
  <si>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</si>
  <si>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</si>
  <si>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</si>
  <si>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</si>
  <si>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Сосновая,50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</si>
  <si>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</si>
  <si>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</si>
  <si>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</si>
  <si>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</si>
  <si>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</si>
  <si>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</si>
  <si>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</si>
  <si>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</si>
  <si>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Техническое обслуживание домофона</t>
  </si>
  <si>
    <t>Геен.директор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</si>
  <si>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</si>
  <si>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Очистка балконных козырьков и парапедов от снега</t>
  </si>
  <si>
    <t>Итого за январь</t>
  </si>
  <si>
    <t>Лицевой счет. Сводный расчет  2022г</t>
  </si>
  <si>
    <t>Лицевой счёт  2022г</t>
  </si>
  <si>
    <t xml:space="preserve">Установка дополнительной камеры </t>
  </si>
  <si>
    <t>Замена доводчика входной двери Подъезд №3</t>
  </si>
  <si>
    <t>Лицевой счёт 2022г</t>
  </si>
  <si>
    <t>Итого за февраль</t>
  </si>
  <si>
    <t>Очистка  козырьков  от снега</t>
  </si>
  <si>
    <t>Очистка снежных шапок и наледи с крыши</t>
  </si>
  <si>
    <t xml:space="preserve">Март </t>
  </si>
  <si>
    <t>Обработка подвала раствором гипохлорида</t>
  </si>
  <si>
    <t>Итого за март</t>
  </si>
  <si>
    <t>Монтаж напольной плитки в подъезде №4</t>
  </si>
  <si>
    <t>Регулировка петель пластиковой входной двери . Замена шпингалета в шпульку. Установка ручки</t>
  </si>
  <si>
    <t>Замена прожектора Подъезд №1,2</t>
  </si>
  <si>
    <t>Техническое обслуживание подъездного освещения</t>
  </si>
  <si>
    <t>Итого за апрель</t>
  </si>
  <si>
    <t>Окрытие и закрытие окон для мытья</t>
  </si>
  <si>
    <t>Очистка подъездных козырьков. Ремонт водостояной трубы</t>
  </si>
  <si>
    <t>Ремонт качели на детской площадке</t>
  </si>
  <si>
    <t>Итого за май</t>
  </si>
  <si>
    <t>Замена прожектора 1шт</t>
  </si>
  <si>
    <t>Автовышка 1 час</t>
  </si>
  <si>
    <t>Итого за июнь</t>
  </si>
  <si>
    <t>Ремонт подъездной двери. Подъезд №1</t>
  </si>
  <si>
    <t>Замена запорной арматуры</t>
  </si>
  <si>
    <t>Частичный ремонт кровли. Гермитизация балконной плиты</t>
  </si>
  <si>
    <t>Покраска бордюр водоимульсией</t>
  </si>
  <si>
    <t>Механизированный скос травы</t>
  </si>
  <si>
    <t>Скос травы на придомовой территории</t>
  </si>
  <si>
    <t>Промывка теплообменников и фильтров</t>
  </si>
  <si>
    <t>Итого за июль</t>
  </si>
  <si>
    <t>Снятие старого раствора, укладка напольной плитки Подъезд №4  6 этаж</t>
  </si>
  <si>
    <t>Замазка около входных дверей Подъезд №1</t>
  </si>
  <si>
    <t>Замена уличного выключателя под козырьком Подъезд №4</t>
  </si>
  <si>
    <t>Замена панели домофона КС-2006 Подъезд №2</t>
  </si>
  <si>
    <t>Ремонт качели на детской площадке (июнь)</t>
  </si>
  <si>
    <t>Замена кранов в теплоузле в подвале №4</t>
  </si>
  <si>
    <t>Обследование подвалов на предмет утечек</t>
  </si>
  <si>
    <t>Замена вентеля на кран шаровый на стояке отопления в подвале №4</t>
  </si>
  <si>
    <t>Замена крана на теплообменнике в подвале №4</t>
  </si>
  <si>
    <t>Замена крана на стояке отопления в подвале</t>
  </si>
  <si>
    <t>Итого за август</t>
  </si>
  <si>
    <t>Замена кранов на стояке отопления в подвале Подъезд №1</t>
  </si>
  <si>
    <t>Запуск отопления</t>
  </si>
  <si>
    <t>Уборка кранов для полива</t>
  </si>
  <si>
    <t>Итого за сентябрь</t>
  </si>
  <si>
    <t>Открытие и закрытие окон для мытья</t>
  </si>
  <si>
    <t>Снятие и укладка напольной плитки на крыльце подъезда №4</t>
  </si>
  <si>
    <t>Замена кранов на стояках отопления в подвале Подъезд №2,3,4,1</t>
  </si>
  <si>
    <t>Запуск подъездного отопления</t>
  </si>
  <si>
    <t>Итого за октябрь</t>
  </si>
  <si>
    <t>Замена лампочек 9 штук в подвале</t>
  </si>
  <si>
    <t>Запукс подъездного отопления</t>
  </si>
  <si>
    <t>Итого за ноябрь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</si>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</sst>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2" xfId="0" applyFont="1" applyBorder="1" applyAlignment="1">
      <alignment wrapText="1"/>
    </xf>
    <xf numFmtId="2" fontId="10" fillId="0" borderId="5" xfId="0" applyNumberFormat="1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0" xfId="0" applyFont="1"/>
    <xf numFmtId="2" fontId="10" fillId="0" borderId="7" xfId="0" applyNumberFormat="1" applyFont="1" applyBorder="1"/>
    <xf numFmtId="0" fontId="10" fillId="0" borderId="2" xfId="0" applyFont="1" applyBorder="1" applyAlignment="1">
      <alignment wrapText="1"/>
    </xf>
    <xf numFmtId="0" fontId="0" fillId="0" borderId="6" xfId="0" applyBorder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opLeftCell="A49" workbookViewId="0">
      <selection activeCell="D66" sqref="D6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66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57</v>
      </c>
      <c r="C6" s="57">
        <v>1223.92</v>
      </c>
      <c r="D6" s="56"/>
      <c r="E6" s="1"/>
      <c r="F6" s="1"/>
    </row>
    <row r="7" spans="1:8" ht="60" x14ac:dyDescent="0.25">
      <c r="A7" s="55">
        <v>2</v>
      </c>
      <c r="B7" s="57" t="s">
        <v>62</v>
      </c>
      <c r="C7" s="55">
        <v>935</v>
      </c>
      <c r="D7" s="55"/>
      <c r="E7" s="1"/>
      <c r="F7" s="1"/>
    </row>
    <row r="8" spans="1:8" x14ac:dyDescent="0.25">
      <c r="A8" s="57"/>
      <c r="B8" s="56" t="s">
        <v>64</v>
      </c>
      <c r="C8" s="56">
        <f>SUM(C6:C7)</f>
        <v>2158.92</v>
      </c>
      <c r="D8" s="56">
        <f>C8</f>
        <v>2158.92</v>
      </c>
      <c r="E8" s="1"/>
      <c r="F8" s="1"/>
    </row>
    <row r="9" spans="1:8" x14ac:dyDescent="0.25">
      <c r="A9" s="57"/>
      <c r="B9" s="56" t="s">
        <v>5</v>
      </c>
      <c r="C9" s="57"/>
      <c r="D9" s="57"/>
      <c r="E9" s="1"/>
      <c r="F9" s="1"/>
    </row>
    <row r="10" spans="1:8" s="5" customFormat="1" ht="30" x14ac:dyDescent="0.25">
      <c r="A10" s="57">
        <v>1</v>
      </c>
      <c r="B10" s="57" t="s">
        <v>57</v>
      </c>
      <c r="C10" s="57">
        <v>1223.92</v>
      </c>
      <c r="D10" s="56"/>
      <c r="E10" s="4"/>
      <c r="F10" s="4"/>
    </row>
    <row r="11" spans="1:8" s="5" customFormat="1" ht="60" x14ac:dyDescent="0.25">
      <c r="A11" s="55">
        <v>2</v>
      </c>
      <c r="B11" s="57" t="s">
        <v>62</v>
      </c>
      <c r="C11" s="57">
        <v>935</v>
      </c>
      <c r="D11" s="55"/>
      <c r="E11" s="4"/>
      <c r="F11" s="4"/>
    </row>
    <row r="12" spans="1:8" s="5" customFormat="1" x14ac:dyDescent="0.25">
      <c r="A12" s="57"/>
      <c r="B12" s="56" t="s">
        <v>70</v>
      </c>
      <c r="C12" s="56">
        <f>SUM(C10:C11)</f>
        <v>2158.92</v>
      </c>
      <c r="D12" s="56">
        <f>C12+D8</f>
        <v>4317.84</v>
      </c>
      <c r="E12" s="4"/>
      <c r="F12" s="4"/>
    </row>
    <row r="13" spans="1:8" s="5" customFormat="1" x14ac:dyDescent="0.25">
      <c r="A13" s="57"/>
      <c r="B13" s="56" t="s">
        <v>73</v>
      </c>
      <c r="C13" s="56"/>
      <c r="D13" s="56"/>
      <c r="E13" s="4"/>
      <c r="F13" s="4"/>
    </row>
    <row r="14" spans="1:8" s="5" customFormat="1" ht="30" x14ac:dyDescent="0.25">
      <c r="A14" s="57">
        <v>1</v>
      </c>
      <c r="B14" s="57" t="s">
        <v>57</v>
      </c>
      <c r="C14" s="57">
        <v>1223.92</v>
      </c>
      <c r="D14" s="56"/>
      <c r="E14" s="4"/>
      <c r="F14" s="4"/>
    </row>
    <row r="15" spans="1:8" s="5" customFormat="1" ht="60" x14ac:dyDescent="0.25">
      <c r="A15" s="55">
        <v>2</v>
      </c>
      <c r="B15" s="57" t="s">
        <v>62</v>
      </c>
      <c r="C15" s="57">
        <v>935</v>
      </c>
      <c r="D15" s="55"/>
      <c r="E15" s="4"/>
      <c r="F15" s="4"/>
    </row>
    <row r="16" spans="1:8" s="5" customFormat="1" x14ac:dyDescent="0.25">
      <c r="A16" s="57">
        <v>3</v>
      </c>
      <c r="B16" s="57" t="s">
        <v>74</v>
      </c>
      <c r="C16" s="57">
        <v>549.24</v>
      </c>
      <c r="D16" s="56"/>
      <c r="E16" s="4"/>
      <c r="F16" s="4"/>
    </row>
    <row r="17" spans="1:6" s="5" customFormat="1" x14ac:dyDescent="0.25">
      <c r="A17" s="57"/>
      <c r="B17" s="56" t="s">
        <v>75</v>
      </c>
      <c r="C17" s="56">
        <f>SUM(C14:C16)</f>
        <v>2708.16</v>
      </c>
      <c r="D17" s="56">
        <f>C17+D12</f>
        <v>7026</v>
      </c>
      <c r="E17" s="4"/>
      <c r="F17" s="4"/>
    </row>
    <row r="18" spans="1:6" x14ac:dyDescent="0.25">
      <c r="A18" s="57"/>
      <c r="B18" s="56" t="s">
        <v>7</v>
      </c>
      <c r="C18" s="56"/>
      <c r="D18" s="56"/>
      <c r="E18" s="1"/>
      <c r="F18" s="1"/>
    </row>
    <row r="19" spans="1:6" ht="30" x14ac:dyDescent="0.25">
      <c r="A19" s="57">
        <v>1</v>
      </c>
      <c r="B19" s="57" t="s">
        <v>57</v>
      </c>
      <c r="C19" s="57">
        <v>1223.92</v>
      </c>
      <c r="D19" s="56"/>
      <c r="E19" s="1"/>
      <c r="F19" s="1"/>
    </row>
    <row r="20" spans="1:6" ht="60" x14ac:dyDescent="0.25">
      <c r="A20" s="55">
        <v>2</v>
      </c>
      <c r="B20" s="57" t="s">
        <v>62</v>
      </c>
      <c r="C20" s="57">
        <v>935</v>
      </c>
      <c r="D20" s="55"/>
      <c r="E20" s="1"/>
      <c r="F20" s="1"/>
    </row>
    <row r="21" spans="1:6" x14ac:dyDescent="0.25">
      <c r="A21" s="57"/>
      <c r="B21" s="56" t="s">
        <v>80</v>
      </c>
      <c r="C21" s="56">
        <f>SUM(C19:C20)</f>
        <v>2158.92</v>
      </c>
      <c r="D21" s="56">
        <f>C21+D17</f>
        <v>9184.92</v>
      </c>
      <c r="E21" s="1"/>
      <c r="F21" s="1"/>
    </row>
    <row r="22" spans="1:6" x14ac:dyDescent="0.25">
      <c r="A22" s="57"/>
      <c r="B22" s="56" t="s">
        <v>8</v>
      </c>
      <c r="C22" s="56"/>
      <c r="D22" s="56"/>
      <c r="E22" s="1"/>
      <c r="F22" s="1"/>
    </row>
    <row r="23" spans="1:6" s="5" customFormat="1" ht="30" x14ac:dyDescent="0.25">
      <c r="A23" s="57">
        <v>1</v>
      </c>
      <c r="B23" s="57" t="s">
        <v>57</v>
      </c>
      <c r="C23" s="57">
        <v>1223.92</v>
      </c>
      <c r="D23" s="56"/>
      <c r="E23" s="4"/>
      <c r="F23" s="4"/>
    </row>
    <row r="24" spans="1:6" s="5" customFormat="1" ht="60" x14ac:dyDescent="0.25">
      <c r="A24" s="55">
        <v>2</v>
      </c>
      <c r="B24" s="57" t="s">
        <v>62</v>
      </c>
      <c r="C24" s="57">
        <v>935</v>
      </c>
      <c r="D24" s="55"/>
      <c r="E24" s="4"/>
      <c r="F24" s="4"/>
    </row>
    <row r="25" spans="1:6" x14ac:dyDescent="0.25">
      <c r="A25" s="57"/>
      <c r="B25" s="56" t="s">
        <v>84</v>
      </c>
      <c r="C25" s="56">
        <f>SUM(C23:C24)</f>
        <v>2158.92</v>
      </c>
      <c r="D25" s="56">
        <f>C25+D21</f>
        <v>11343.84</v>
      </c>
      <c r="E25" s="1"/>
      <c r="F25" s="1"/>
    </row>
    <row r="26" spans="1:6" x14ac:dyDescent="0.25">
      <c r="A26" s="57"/>
      <c r="B26" s="56" t="s">
        <v>9</v>
      </c>
      <c r="C26" s="56"/>
      <c r="D26" s="56"/>
      <c r="E26" s="1"/>
      <c r="F26" s="1"/>
    </row>
    <row r="27" spans="1:6" ht="30" x14ac:dyDescent="0.25">
      <c r="A27" s="57">
        <v>1</v>
      </c>
      <c r="B27" s="57" t="s">
        <v>57</v>
      </c>
      <c r="C27" s="57">
        <v>1223.92</v>
      </c>
      <c r="D27" s="56"/>
      <c r="E27" s="1"/>
      <c r="F27" s="1"/>
    </row>
    <row r="28" spans="1:6" ht="60" x14ac:dyDescent="0.25">
      <c r="A28" s="55">
        <v>2</v>
      </c>
      <c r="B28" s="57" t="s">
        <v>62</v>
      </c>
      <c r="C28" s="57">
        <v>935</v>
      </c>
      <c r="D28" s="55"/>
      <c r="E28" s="1"/>
      <c r="F28" s="1"/>
    </row>
    <row r="29" spans="1:6" x14ac:dyDescent="0.25">
      <c r="A29" s="57"/>
      <c r="B29" s="56" t="s">
        <v>87</v>
      </c>
      <c r="C29" s="56">
        <f>SUM(C27:C28)</f>
        <v>2158.92</v>
      </c>
      <c r="D29" s="56">
        <f>C29+D25</f>
        <v>13502.76</v>
      </c>
      <c r="E29" s="1"/>
      <c r="F29" s="1"/>
    </row>
    <row r="30" spans="1:6" x14ac:dyDescent="0.25">
      <c r="A30" s="57"/>
      <c r="B30" s="56" t="s">
        <v>10</v>
      </c>
      <c r="C30" s="56"/>
      <c r="D30" s="56"/>
      <c r="E30" s="1"/>
      <c r="F30" s="1"/>
    </row>
    <row r="31" spans="1:6" ht="30" x14ac:dyDescent="0.25">
      <c r="A31" s="57">
        <v>1</v>
      </c>
      <c r="B31" s="57" t="s">
        <v>57</v>
      </c>
      <c r="C31" s="57">
        <v>1223.92</v>
      </c>
      <c r="D31" s="56"/>
      <c r="E31" s="1"/>
      <c r="F31" s="1"/>
    </row>
    <row r="32" spans="1:6" ht="60" x14ac:dyDescent="0.25">
      <c r="A32" s="55">
        <v>2</v>
      </c>
      <c r="B32" s="57" t="s">
        <v>62</v>
      </c>
      <c r="C32" s="57">
        <v>935</v>
      </c>
      <c r="D32" s="55"/>
      <c r="E32" s="1"/>
      <c r="F32" s="1"/>
    </row>
    <row r="33" spans="1:6" x14ac:dyDescent="0.25">
      <c r="A33" s="57">
        <v>3</v>
      </c>
      <c r="B33" s="57" t="s">
        <v>94</v>
      </c>
      <c r="C33" s="57">
        <v>744</v>
      </c>
      <c r="D33" s="59"/>
      <c r="E33" s="1"/>
      <c r="F33" s="1"/>
    </row>
    <row r="34" spans="1:6" x14ac:dyDescent="0.25">
      <c r="A34" s="57"/>
      <c r="B34" s="56" t="s">
        <v>95</v>
      </c>
      <c r="C34" s="56">
        <f>SUM(C31:C33)</f>
        <v>2902.92</v>
      </c>
      <c r="D34" s="59">
        <f>C34+D29</f>
        <v>16405.68</v>
      </c>
      <c r="E34" s="1"/>
      <c r="F34" s="1"/>
    </row>
    <row r="35" spans="1:6" x14ac:dyDescent="0.25">
      <c r="A35" s="57"/>
      <c r="B35" s="56" t="s">
        <v>11</v>
      </c>
      <c r="C35" s="56"/>
      <c r="D35" s="56"/>
      <c r="E35" s="1"/>
      <c r="F35" s="1"/>
    </row>
    <row r="36" spans="1:6" ht="30" x14ac:dyDescent="0.25">
      <c r="A36" s="57">
        <v>1</v>
      </c>
      <c r="B36" s="57" t="s">
        <v>57</v>
      </c>
      <c r="C36" s="57">
        <v>1223.92</v>
      </c>
      <c r="D36" s="56"/>
      <c r="E36" s="1"/>
      <c r="F36" s="1"/>
    </row>
    <row r="37" spans="1:6" ht="60" x14ac:dyDescent="0.25">
      <c r="A37" s="55">
        <v>2</v>
      </c>
      <c r="B37" s="57" t="s">
        <v>62</v>
      </c>
      <c r="C37" s="57">
        <v>935</v>
      </c>
      <c r="D37" s="55"/>
      <c r="E37" s="1"/>
      <c r="F37" s="1"/>
    </row>
    <row r="38" spans="1:6" x14ac:dyDescent="0.25">
      <c r="A38" s="57">
        <v>3</v>
      </c>
      <c r="B38" s="57" t="s">
        <v>101</v>
      </c>
      <c r="C38" s="58">
        <v>5536.35</v>
      </c>
      <c r="D38" s="59"/>
      <c r="E38" s="1"/>
      <c r="F38" s="1"/>
    </row>
    <row r="39" spans="1:6" x14ac:dyDescent="0.25">
      <c r="A39" s="57">
        <v>4</v>
      </c>
      <c r="B39" s="57" t="s">
        <v>102</v>
      </c>
      <c r="C39" s="57">
        <v>744</v>
      </c>
      <c r="D39" s="59"/>
      <c r="E39" s="1"/>
      <c r="F39" s="1"/>
    </row>
    <row r="40" spans="1:6" ht="30" x14ac:dyDescent="0.25">
      <c r="A40" s="57">
        <v>5</v>
      </c>
      <c r="B40" s="57" t="s">
        <v>103</v>
      </c>
      <c r="C40" s="58">
        <v>6999.8</v>
      </c>
      <c r="D40" s="59"/>
      <c r="E40" s="1"/>
      <c r="F40" s="1"/>
    </row>
    <row r="41" spans="1:6" x14ac:dyDescent="0.25">
      <c r="A41" s="57">
        <v>6</v>
      </c>
      <c r="B41" s="57" t="s">
        <v>104</v>
      </c>
      <c r="C41" s="57">
        <v>9663.7999999999993</v>
      </c>
      <c r="D41" s="59"/>
      <c r="E41" s="1"/>
      <c r="F41" s="1"/>
    </row>
    <row r="42" spans="1:6" x14ac:dyDescent="0.25">
      <c r="A42" s="57">
        <v>7</v>
      </c>
      <c r="B42" s="57" t="s">
        <v>105</v>
      </c>
      <c r="C42" s="58">
        <v>2501.6999999999998</v>
      </c>
      <c r="D42" s="59"/>
      <c r="E42" s="1"/>
      <c r="F42" s="1"/>
    </row>
    <row r="43" spans="1:6" x14ac:dyDescent="0.25">
      <c r="A43" s="57"/>
      <c r="B43" s="56" t="s">
        <v>106</v>
      </c>
      <c r="C43" s="56">
        <f>SUM(C36:C42)</f>
        <v>27604.57</v>
      </c>
      <c r="D43" s="59">
        <f>C43+D34</f>
        <v>44010.25</v>
      </c>
      <c r="E43" s="1"/>
      <c r="F43" s="1"/>
    </row>
    <row r="44" spans="1:6" x14ac:dyDescent="0.25">
      <c r="A44" s="57"/>
      <c r="B44" s="56" t="s">
        <v>12</v>
      </c>
      <c r="C44" s="56"/>
      <c r="D44" s="56"/>
      <c r="E44" s="1"/>
      <c r="F44" s="1"/>
    </row>
    <row r="45" spans="1:6" ht="30" x14ac:dyDescent="0.25">
      <c r="A45" s="57">
        <v>1</v>
      </c>
      <c r="B45" s="57" t="s">
        <v>57</v>
      </c>
      <c r="C45" s="57">
        <v>1223.92</v>
      </c>
      <c r="D45" s="56"/>
      <c r="E45" s="1"/>
      <c r="F45" s="1"/>
    </row>
    <row r="46" spans="1:6" ht="60" x14ac:dyDescent="0.25">
      <c r="A46" s="55">
        <v>2</v>
      </c>
      <c r="B46" s="57" t="s">
        <v>62</v>
      </c>
      <c r="C46" s="57">
        <v>935</v>
      </c>
      <c r="D46" s="55"/>
      <c r="E46" s="1"/>
      <c r="F46" s="1"/>
    </row>
    <row r="47" spans="1:6" ht="30" x14ac:dyDescent="0.25">
      <c r="A47" s="57">
        <v>3</v>
      </c>
      <c r="B47" s="57" t="s">
        <v>107</v>
      </c>
      <c r="C47" s="57">
        <v>6450.71</v>
      </c>
      <c r="D47" s="59"/>
      <c r="E47" s="1"/>
      <c r="F47" s="1"/>
    </row>
    <row r="48" spans="1:6" x14ac:dyDescent="0.25">
      <c r="A48" s="57">
        <v>4</v>
      </c>
      <c r="B48" s="57" t="s">
        <v>108</v>
      </c>
      <c r="C48" s="57">
        <v>744</v>
      </c>
      <c r="D48" s="59"/>
      <c r="E48" s="1"/>
      <c r="F48" s="1"/>
    </row>
    <row r="49" spans="1:6" x14ac:dyDescent="0.25">
      <c r="A49" s="57">
        <v>5</v>
      </c>
      <c r="B49" s="57" t="s">
        <v>109</v>
      </c>
      <c r="C49" s="57">
        <v>372</v>
      </c>
      <c r="D49" s="59"/>
      <c r="E49" s="1"/>
      <c r="F49" s="1"/>
    </row>
    <row r="50" spans="1:6" x14ac:dyDescent="0.25">
      <c r="A50" s="57"/>
      <c r="B50" s="56" t="s">
        <v>110</v>
      </c>
      <c r="C50" s="56">
        <f>SUM(C45:C49)</f>
        <v>9725.630000000001</v>
      </c>
      <c r="D50" s="59">
        <f>C50+D43</f>
        <v>53735.880000000005</v>
      </c>
      <c r="E50" s="1"/>
      <c r="F50" s="1"/>
    </row>
    <row r="51" spans="1:6" x14ac:dyDescent="0.25">
      <c r="A51" s="57"/>
      <c r="B51" s="56" t="s">
        <v>13</v>
      </c>
      <c r="C51" s="56"/>
      <c r="D51" s="56"/>
      <c r="E51" s="1"/>
      <c r="F51" s="1"/>
    </row>
    <row r="52" spans="1:6" ht="30" x14ac:dyDescent="0.25">
      <c r="A52" s="57">
        <v>1</v>
      </c>
      <c r="B52" s="57" t="s">
        <v>57</v>
      </c>
      <c r="C52" s="57">
        <v>1223.92</v>
      </c>
      <c r="D52" s="56"/>
      <c r="E52" s="1"/>
      <c r="F52" s="1"/>
    </row>
    <row r="53" spans="1:6" ht="60" x14ac:dyDescent="0.25">
      <c r="A53" s="55">
        <v>2</v>
      </c>
      <c r="B53" s="57" t="s">
        <v>62</v>
      </c>
      <c r="C53" s="57">
        <v>935</v>
      </c>
      <c r="D53" s="55"/>
      <c r="E53" s="1"/>
      <c r="F53" s="1"/>
    </row>
    <row r="54" spans="1:6" ht="30" x14ac:dyDescent="0.25">
      <c r="A54" s="57">
        <v>3</v>
      </c>
      <c r="B54" s="57" t="s">
        <v>113</v>
      </c>
      <c r="C54" s="57">
        <f>2725.7+9575.4+9886.5+7358.66</f>
        <v>29546.26</v>
      </c>
      <c r="D54" s="59"/>
      <c r="E54" s="1"/>
      <c r="F54" s="1"/>
    </row>
    <row r="55" spans="1:6" x14ac:dyDescent="0.25">
      <c r="A55" s="57">
        <v>4</v>
      </c>
      <c r="B55" s="57" t="s">
        <v>114</v>
      </c>
      <c r="C55" s="57">
        <v>744</v>
      </c>
      <c r="D55" s="59"/>
      <c r="E55" s="1"/>
      <c r="F55" s="1"/>
    </row>
    <row r="56" spans="1:6" x14ac:dyDescent="0.25">
      <c r="A56" s="57"/>
      <c r="B56" s="56" t="s">
        <v>115</v>
      </c>
      <c r="C56" s="56">
        <f>SUM(C52:C55)</f>
        <v>32449.18</v>
      </c>
      <c r="D56" s="59">
        <f>C56+D50</f>
        <v>86185.06</v>
      </c>
      <c r="E56" s="1"/>
      <c r="F56" s="1"/>
    </row>
    <row r="57" spans="1:6" x14ac:dyDescent="0.25">
      <c r="A57" s="57"/>
      <c r="B57" s="56" t="s">
        <v>14</v>
      </c>
      <c r="C57" s="56"/>
      <c r="D57" s="56"/>
      <c r="E57" s="1"/>
      <c r="F57" s="1"/>
    </row>
    <row r="58" spans="1:6" ht="30" x14ac:dyDescent="0.25">
      <c r="A58" s="57">
        <v>1</v>
      </c>
      <c r="B58" s="57" t="s">
        <v>57</v>
      </c>
      <c r="C58" s="57">
        <v>1223.92</v>
      </c>
      <c r="D58" s="56"/>
      <c r="E58" s="1"/>
      <c r="F58" s="1"/>
    </row>
    <row r="59" spans="1:6" ht="60" x14ac:dyDescent="0.25">
      <c r="A59" s="55">
        <v>2</v>
      </c>
      <c r="B59" s="57" t="s">
        <v>62</v>
      </c>
      <c r="C59" s="57">
        <v>935</v>
      </c>
      <c r="D59" s="55"/>
      <c r="E59" s="1"/>
      <c r="F59" s="1"/>
    </row>
    <row r="60" spans="1:6" x14ac:dyDescent="0.25">
      <c r="A60" s="57">
        <v>3</v>
      </c>
      <c r="B60" s="57" t="s">
        <v>117</v>
      </c>
      <c r="C60" s="57">
        <v>744</v>
      </c>
      <c r="D60" s="59"/>
      <c r="E60" s="1"/>
      <c r="F60" s="1"/>
    </row>
    <row r="61" spans="1:6" x14ac:dyDescent="0.25">
      <c r="A61" s="57"/>
      <c r="B61" s="56" t="s">
        <v>118</v>
      </c>
      <c r="C61" s="56">
        <f>SUM(C58:C60)</f>
        <v>2902.92</v>
      </c>
      <c r="D61" s="59">
        <f>C61+D56</f>
        <v>89087.98</v>
      </c>
      <c r="E61" s="1"/>
      <c r="F61" s="1"/>
    </row>
    <row r="62" spans="1:6" x14ac:dyDescent="0.25">
      <c r="A62" s="57"/>
      <c r="B62" s="56" t="s">
        <v>15</v>
      </c>
      <c r="C62" s="56"/>
      <c r="D62" s="56"/>
      <c r="E62" s="1"/>
      <c r="F62" s="1"/>
    </row>
    <row r="63" spans="1:6" ht="30" x14ac:dyDescent="0.25">
      <c r="A63" s="57">
        <v>1</v>
      </c>
      <c r="B63" s="57" t="s">
        <v>57</v>
      </c>
      <c r="C63" s="57">
        <v>1223.92</v>
      </c>
      <c r="D63" s="56"/>
      <c r="E63" s="1"/>
      <c r="F63" s="1"/>
    </row>
    <row r="64" spans="1:6" ht="60" x14ac:dyDescent="0.25">
      <c r="A64" s="55">
        <v>2</v>
      </c>
      <c r="B64" s="57" t="s">
        <v>62</v>
      </c>
      <c r="C64" s="57">
        <v>935</v>
      </c>
      <c r="D64" s="55"/>
      <c r="E64" s="1"/>
      <c r="F64" s="1"/>
    </row>
    <row r="65" spans="1:6" x14ac:dyDescent="0.25">
      <c r="A65" s="11"/>
      <c r="B65" s="3" t="s">
        <v>119</v>
      </c>
      <c r="C65" s="3">
        <f>SUM(C63:C64)</f>
        <v>2158.92</v>
      </c>
      <c r="D65" s="52">
        <f>C65+D61</f>
        <v>91246.9</v>
      </c>
      <c r="E65" s="1"/>
      <c r="F65" s="1"/>
    </row>
    <row r="66" spans="1:6" x14ac:dyDescent="0.25">
      <c r="A66" s="11"/>
      <c r="B66" s="3"/>
      <c r="C66" s="41"/>
      <c r="D66" s="52"/>
      <c r="E66" s="1"/>
      <c r="F66" s="1"/>
    </row>
    <row r="67" spans="1:6" x14ac:dyDescent="0.25">
      <c r="A67" s="11"/>
      <c r="B67" s="11"/>
      <c r="C67" s="41"/>
      <c r="D67" s="52"/>
      <c r="E67" s="1"/>
      <c r="F67" s="1"/>
    </row>
    <row r="68" spans="1:6" x14ac:dyDescent="0.25">
      <c r="A68" s="11"/>
      <c r="B68" s="3"/>
      <c r="C68" s="3"/>
      <c r="D68" s="3"/>
      <c r="E68" s="1"/>
      <c r="F68" s="1"/>
    </row>
    <row r="69" spans="1:6" x14ac:dyDescent="0.25">
      <c r="A69" s="11"/>
      <c r="B69" s="39"/>
      <c r="C69" s="11"/>
      <c r="D69" s="11"/>
      <c r="E69" s="1"/>
      <c r="F6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topLeftCell="A46" workbookViewId="0">
      <selection activeCell="B66" sqref="B66"/>
    </sheetView>
  </sheetViews>
  <sheetFormatPr defaultRowHeight="15" x14ac:dyDescent="0.25"/>
  <cols>
    <col min="1" max="1" width="4.28515625" customWidth="1"/>
    <col min="2" max="2" width="44.28515625" customWidth="1"/>
    <col min="3" max="3" width="1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2" t="s">
        <v>66</v>
      </c>
      <c r="C1" s="72"/>
      <c r="D1" s="72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2" t="s">
        <v>6</v>
      </c>
      <c r="C3" s="72"/>
      <c r="D3" s="72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5"/>
      <c r="B5" s="56" t="s">
        <v>2</v>
      </c>
      <c r="C5" s="55"/>
      <c r="D5" s="55"/>
      <c r="E5" s="1"/>
      <c r="F5" s="1"/>
      <c r="G5" s="1"/>
    </row>
    <row r="6" spans="1:15" ht="30" x14ac:dyDescent="0.25">
      <c r="A6" s="55">
        <v>1</v>
      </c>
      <c r="B6" s="57" t="s">
        <v>59</v>
      </c>
      <c r="C6" s="55">
        <v>4680</v>
      </c>
      <c r="D6" s="60"/>
      <c r="E6" s="1"/>
      <c r="F6" s="1"/>
      <c r="G6" s="1"/>
    </row>
    <row r="7" spans="1:15" s="1" customFormat="1" x14ac:dyDescent="0.25">
      <c r="A7" s="57">
        <v>2</v>
      </c>
      <c r="B7" s="57" t="s">
        <v>60</v>
      </c>
      <c r="C7" s="57">
        <v>4860</v>
      </c>
      <c r="D7" s="57"/>
      <c r="H7"/>
      <c r="I7"/>
      <c r="J7"/>
      <c r="K7"/>
      <c r="L7"/>
      <c r="M7"/>
      <c r="N7"/>
      <c r="O7"/>
    </row>
    <row r="8" spans="1:15" s="4" customFormat="1" ht="30" x14ac:dyDescent="0.25">
      <c r="A8" s="57">
        <v>3</v>
      </c>
      <c r="B8" s="57" t="s">
        <v>63</v>
      </c>
      <c r="C8" s="57">
        <v>876</v>
      </c>
      <c r="D8" s="56"/>
      <c r="F8" s="1"/>
      <c r="H8"/>
      <c r="I8"/>
      <c r="J8"/>
      <c r="K8"/>
      <c r="L8"/>
      <c r="M8"/>
      <c r="N8"/>
      <c r="O8"/>
    </row>
    <row r="9" spans="1:15" s="4" customFormat="1" x14ac:dyDescent="0.25">
      <c r="A9" s="57"/>
      <c r="B9" s="56" t="s">
        <v>64</v>
      </c>
      <c r="C9" s="56">
        <f>SUM(C6:C8)</f>
        <v>10416</v>
      </c>
      <c r="D9" s="56">
        <f>C9</f>
        <v>10416</v>
      </c>
      <c r="H9"/>
      <c r="I9"/>
      <c r="J9"/>
      <c r="K9"/>
      <c r="L9"/>
      <c r="M9"/>
      <c r="N9"/>
      <c r="O9"/>
    </row>
    <row r="10" spans="1:15" s="4" customFormat="1" x14ac:dyDescent="0.25">
      <c r="A10" s="55"/>
      <c r="B10" s="56" t="s">
        <v>5</v>
      </c>
      <c r="C10" s="55"/>
      <c r="D10" s="55"/>
      <c r="H10"/>
      <c r="I10"/>
      <c r="J10"/>
      <c r="K10"/>
      <c r="L10"/>
      <c r="M10"/>
      <c r="N10"/>
      <c r="O10"/>
    </row>
    <row r="11" spans="1:15" s="4" customFormat="1" x14ac:dyDescent="0.25">
      <c r="A11" s="55">
        <v>1</v>
      </c>
      <c r="B11" s="57" t="s">
        <v>71</v>
      </c>
      <c r="C11" s="57">
        <v>876</v>
      </c>
      <c r="D11" s="60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7">
        <v>2</v>
      </c>
      <c r="B12" s="57" t="s">
        <v>72</v>
      </c>
      <c r="C12" s="57">
        <v>2232</v>
      </c>
      <c r="D12" s="57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5">
        <v>1</v>
      </c>
      <c r="B13" s="57" t="s">
        <v>59</v>
      </c>
      <c r="C13" s="55">
        <v>4680</v>
      </c>
      <c r="D13" s="60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7">
        <v>2</v>
      </c>
      <c r="B14" s="57" t="s">
        <v>60</v>
      </c>
      <c r="C14" s="57">
        <v>4860</v>
      </c>
      <c r="D14" s="57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7"/>
      <c r="B15" s="56" t="s">
        <v>70</v>
      </c>
      <c r="C15" s="56">
        <f>SUM(C11:C14)</f>
        <v>12648</v>
      </c>
      <c r="D15" s="56">
        <f>C15+D9</f>
        <v>23064</v>
      </c>
      <c r="H15"/>
      <c r="I15"/>
      <c r="J15"/>
      <c r="K15"/>
      <c r="L15"/>
      <c r="M15"/>
      <c r="N15"/>
      <c r="O15"/>
    </row>
    <row r="16" spans="1:15" s="1" customFormat="1" x14ac:dyDescent="0.25">
      <c r="A16" s="57"/>
      <c r="B16" s="56" t="s">
        <v>3</v>
      </c>
      <c r="C16" s="55"/>
      <c r="D16" s="57"/>
      <c r="H16"/>
      <c r="I16"/>
      <c r="J16"/>
      <c r="K16"/>
      <c r="L16"/>
      <c r="M16"/>
      <c r="N16"/>
      <c r="O16"/>
    </row>
    <row r="17" spans="1:15" s="1" customFormat="1" ht="30" x14ac:dyDescent="0.25">
      <c r="A17" s="55">
        <v>1</v>
      </c>
      <c r="B17" s="57" t="s">
        <v>59</v>
      </c>
      <c r="C17" s="57">
        <v>4680</v>
      </c>
      <c r="D17" s="60"/>
      <c r="H17"/>
      <c r="I17"/>
      <c r="J17"/>
      <c r="K17"/>
      <c r="L17"/>
      <c r="M17"/>
      <c r="N17"/>
      <c r="O17"/>
    </row>
    <row r="18" spans="1:15" s="1" customFormat="1" x14ac:dyDescent="0.25">
      <c r="A18" s="57">
        <v>2</v>
      </c>
      <c r="B18" s="57" t="s">
        <v>60</v>
      </c>
      <c r="C18" s="57">
        <v>4860</v>
      </c>
      <c r="D18" s="57"/>
      <c r="H18"/>
      <c r="I18"/>
      <c r="J18"/>
      <c r="K18"/>
      <c r="L18"/>
      <c r="M18"/>
      <c r="N18"/>
      <c r="O18"/>
    </row>
    <row r="19" spans="1:15" s="1" customFormat="1" x14ac:dyDescent="0.25">
      <c r="A19" s="57">
        <v>3</v>
      </c>
      <c r="B19" s="57" t="s">
        <v>76</v>
      </c>
      <c r="C19" s="57">
        <v>4434</v>
      </c>
      <c r="D19" s="56"/>
      <c r="H19"/>
      <c r="I19"/>
      <c r="J19"/>
      <c r="K19"/>
      <c r="L19"/>
      <c r="M19"/>
      <c r="N19"/>
      <c r="O19"/>
    </row>
    <row r="20" spans="1:15" s="4" customFormat="1" ht="45" x14ac:dyDescent="0.25">
      <c r="A20" s="55">
        <v>4</v>
      </c>
      <c r="B20" s="57" t="s">
        <v>77</v>
      </c>
      <c r="C20" s="57">
        <v>3200</v>
      </c>
      <c r="D20" s="56"/>
      <c r="H20"/>
      <c r="I20"/>
      <c r="J20"/>
      <c r="K20"/>
      <c r="L20"/>
      <c r="M20"/>
      <c r="N20"/>
      <c r="O20"/>
    </row>
    <row r="21" spans="1:15" s="4" customFormat="1" x14ac:dyDescent="0.25">
      <c r="A21" s="57"/>
      <c r="B21" s="56" t="s">
        <v>75</v>
      </c>
      <c r="C21" s="56">
        <f>SUM(C17:C20)</f>
        <v>17174</v>
      </c>
      <c r="D21" s="56">
        <f>C21+D15</f>
        <v>40238</v>
      </c>
      <c r="H21"/>
      <c r="I21"/>
      <c r="J21"/>
      <c r="K21"/>
      <c r="L21"/>
      <c r="M21"/>
      <c r="N21"/>
      <c r="O21"/>
    </row>
    <row r="22" spans="1:15" s="1" customFormat="1" x14ac:dyDescent="0.25">
      <c r="A22" s="57"/>
      <c r="B22" s="56" t="s">
        <v>7</v>
      </c>
      <c r="C22" s="57"/>
      <c r="D22" s="56"/>
      <c r="H22"/>
      <c r="I22"/>
      <c r="J22"/>
      <c r="K22"/>
      <c r="L22"/>
      <c r="M22"/>
      <c r="N22"/>
      <c r="O22"/>
    </row>
    <row r="23" spans="1:15" s="1" customFormat="1" ht="30" x14ac:dyDescent="0.25">
      <c r="A23" s="55">
        <v>1</v>
      </c>
      <c r="B23" s="57" t="s">
        <v>59</v>
      </c>
      <c r="C23" s="57">
        <v>4680</v>
      </c>
      <c r="D23" s="60"/>
      <c r="H23"/>
      <c r="I23"/>
      <c r="J23"/>
      <c r="K23"/>
      <c r="L23"/>
      <c r="M23"/>
      <c r="N23"/>
      <c r="O23"/>
    </row>
    <row r="24" spans="1:15" s="1" customFormat="1" x14ac:dyDescent="0.25">
      <c r="A24" s="57">
        <v>2</v>
      </c>
      <c r="B24" s="57" t="s">
        <v>60</v>
      </c>
      <c r="C24" s="57">
        <v>4860</v>
      </c>
      <c r="D24" s="57"/>
      <c r="H24"/>
      <c r="I24"/>
      <c r="J24"/>
      <c r="K24"/>
      <c r="L24"/>
      <c r="M24"/>
      <c r="N24"/>
      <c r="O24"/>
    </row>
    <row r="25" spans="1:15" s="1" customFormat="1" x14ac:dyDescent="0.25">
      <c r="A25" s="55">
        <v>3</v>
      </c>
      <c r="B25" s="57" t="s">
        <v>81</v>
      </c>
      <c r="C25" s="57">
        <v>876</v>
      </c>
      <c r="D25" s="56"/>
      <c r="H25"/>
      <c r="I25"/>
      <c r="J25"/>
      <c r="K25"/>
      <c r="L25"/>
      <c r="M25"/>
      <c r="N25"/>
      <c r="O25"/>
    </row>
    <row r="26" spans="1:15" s="1" customFormat="1" ht="30" x14ac:dyDescent="0.25">
      <c r="A26" s="57">
        <v>4</v>
      </c>
      <c r="B26" s="57" t="s">
        <v>82</v>
      </c>
      <c r="C26" s="57">
        <v>1116</v>
      </c>
      <c r="D26" s="56"/>
      <c r="H26"/>
      <c r="I26"/>
      <c r="J26"/>
      <c r="K26"/>
      <c r="L26"/>
      <c r="M26"/>
      <c r="N26"/>
      <c r="O26"/>
    </row>
    <row r="27" spans="1:15" s="1" customFormat="1" x14ac:dyDescent="0.25">
      <c r="A27" s="57"/>
      <c r="B27" s="56" t="s">
        <v>80</v>
      </c>
      <c r="C27" s="56">
        <f>SUM(C23:C26)</f>
        <v>11532</v>
      </c>
      <c r="D27" s="56">
        <f>C27+D21</f>
        <v>51770</v>
      </c>
      <c r="H27"/>
      <c r="I27"/>
      <c r="J27"/>
      <c r="K27"/>
      <c r="L27"/>
      <c r="M27"/>
      <c r="N27"/>
      <c r="O27"/>
    </row>
    <row r="28" spans="1:15" s="1" customFormat="1" x14ac:dyDescent="0.25">
      <c r="A28" s="57"/>
      <c r="B28" s="56" t="s">
        <v>8</v>
      </c>
      <c r="C28" s="57"/>
      <c r="D28" s="56"/>
      <c r="H28"/>
      <c r="I28"/>
      <c r="J28"/>
      <c r="K28"/>
      <c r="L28"/>
      <c r="M28"/>
      <c r="N28"/>
      <c r="O28"/>
    </row>
    <row r="29" spans="1:15" s="1" customFormat="1" ht="30" x14ac:dyDescent="0.25">
      <c r="A29" s="55">
        <v>1</v>
      </c>
      <c r="B29" s="57" t="s">
        <v>59</v>
      </c>
      <c r="C29" s="57">
        <v>4680</v>
      </c>
      <c r="D29" s="60"/>
      <c r="H29"/>
      <c r="I29"/>
      <c r="J29"/>
      <c r="K29"/>
      <c r="L29"/>
      <c r="M29"/>
      <c r="N29"/>
      <c r="O29"/>
    </row>
    <row r="30" spans="1:15" s="1" customFormat="1" x14ac:dyDescent="0.25">
      <c r="A30" s="57">
        <v>2</v>
      </c>
      <c r="B30" s="57" t="s">
        <v>60</v>
      </c>
      <c r="C30" s="57">
        <v>4860</v>
      </c>
      <c r="D30" s="57"/>
      <c r="H30"/>
      <c r="I30"/>
      <c r="J30"/>
      <c r="K30"/>
      <c r="L30"/>
      <c r="M30"/>
      <c r="N30"/>
      <c r="O30"/>
    </row>
    <row r="31" spans="1:15" s="1" customFormat="1" x14ac:dyDescent="0.25">
      <c r="A31" s="57"/>
      <c r="B31" s="56" t="s">
        <v>84</v>
      </c>
      <c r="C31" s="56">
        <f>SUM(C29:C30)</f>
        <v>9540</v>
      </c>
      <c r="D31" s="56">
        <f>C31+D27</f>
        <v>61310</v>
      </c>
      <c r="H31"/>
      <c r="I31"/>
      <c r="J31"/>
      <c r="K31"/>
      <c r="L31"/>
      <c r="M31"/>
      <c r="N31"/>
      <c r="O31"/>
    </row>
    <row r="32" spans="1:15" s="1" customFormat="1" x14ac:dyDescent="0.25">
      <c r="A32" s="57"/>
      <c r="B32" s="56" t="s">
        <v>9</v>
      </c>
      <c r="C32" s="57"/>
      <c r="D32" s="56"/>
      <c r="H32"/>
      <c r="I32"/>
      <c r="J32"/>
      <c r="K32"/>
      <c r="L32"/>
      <c r="M32"/>
      <c r="N32"/>
      <c r="O32"/>
    </row>
    <row r="33" spans="1:15" s="1" customFormat="1" ht="30" x14ac:dyDescent="0.25">
      <c r="A33" s="55">
        <v>1</v>
      </c>
      <c r="B33" s="57" t="s">
        <v>59</v>
      </c>
      <c r="C33" s="57">
        <v>4680</v>
      </c>
      <c r="D33" s="60"/>
      <c r="H33"/>
      <c r="I33"/>
      <c r="J33"/>
      <c r="K33"/>
      <c r="L33"/>
      <c r="M33"/>
      <c r="N33"/>
      <c r="O33"/>
    </row>
    <row r="34" spans="1:15" s="4" customFormat="1" x14ac:dyDescent="0.25">
      <c r="A34" s="57">
        <v>2</v>
      </c>
      <c r="B34" s="57" t="s">
        <v>60</v>
      </c>
      <c r="C34" s="57">
        <v>4860</v>
      </c>
      <c r="D34" s="57"/>
      <c r="H34"/>
      <c r="I34"/>
      <c r="J34"/>
      <c r="K34"/>
      <c r="L34"/>
      <c r="M34"/>
      <c r="N34"/>
      <c r="O34"/>
    </row>
    <row r="35" spans="1:15" s="1" customFormat="1" x14ac:dyDescent="0.25">
      <c r="A35" s="57">
        <v>3</v>
      </c>
      <c r="B35" s="57" t="s">
        <v>88</v>
      </c>
      <c r="C35" s="57">
        <v>2288.4</v>
      </c>
      <c r="D35" s="57"/>
      <c r="H35"/>
      <c r="I35"/>
      <c r="J35"/>
      <c r="K35"/>
      <c r="L35"/>
      <c r="M35"/>
      <c r="N35"/>
      <c r="O35"/>
    </row>
    <row r="36" spans="1:15" s="1" customFormat="1" x14ac:dyDescent="0.25">
      <c r="A36" s="57"/>
      <c r="B36" s="56" t="s">
        <v>87</v>
      </c>
      <c r="C36" s="56">
        <f>SUM(C33:C35)</f>
        <v>11828.4</v>
      </c>
      <c r="D36" s="56">
        <f>C36+D31</f>
        <v>73138.399999999994</v>
      </c>
      <c r="H36"/>
      <c r="I36"/>
      <c r="J36"/>
      <c r="K36"/>
      <c r="L36"/>
      <c r="M36"/>
      <c r="N36"/>
      <c r="O36"/>
    </row>
    <row r="37" spans="1:15" s="1" customFormat="1" x14ac:dyDescent="0.25">
      <c r="A37" s="57"/>
      <c r="B37" s="56" t="s">
        <v>10</v>
      </c>
      <c r="C37" s="57"/>
      <c r="D37" s="56"/>
      <c r="H37"/>
      <c r="I37"/>
      <c r="J37"/>
      <c r="K37"/>
      <c r="L37"/>
      <c r="M37"/>
      <c r="N37"/>
      <c r="O37"/>
    </row>
    <row r="38" spans="1:15" s="1" customFormat="1" ht="30" x14ac:dyDescent="0.25">
      <c r="A38" s="55">
        <v>1</v>
      </c>
      <c r="B38" s="57" t="s">
        <v>59</v>
      </c>
      <c r="C38" s="57">
        <v>4680</v>
      </c>
      <c r="D38" s="60"/>
      <c r="H38"/>
      <c r="I38"/>
      <c r="J38"/>
      <c r="K38"/>
      <c r="L38"/>
      <c r="M38"/>
      <c r="N38"/>
      <c r="O38"/>
    </row>
    <row r="39" spans="1:15" s="1" customFormat="1" ht="15.75" customHeight="1" x14ac:dyDescent="0.25">
      <c r="A39" s="57">
        <v>2</v>
      </c>
      <c r="B39" s="57" t="s">
        <v>60</v>
      </c>
      <c r="C39" s="57">
        <v>4860</v>
      </c>
      <c r="D39" s="57"/>
      <c r="H39"/>
      <c r="I39"/>
      <c r="J39"/>
      <c r="K39"/>
      <c r="L39"/>
      <c r="M39"/>
      <c r="N39"/>
      <c r="O39"/>
    </row>
    <row r="40" spans="1:15" s="1" customFormat="1" ht="30" x14ac:dyDescent="0.25">
      <c r="A40" s="61">
        <v>3</v>
      </c>
      <c r="B40" s="58" t="s">
        <v>96</v>
      </c>
      <c r="C40" s="61">
        <v>2610.6</v>
      </c>
      <c r="D40" s="62"/>
      <c r="H40"/>
      <c r="I40"/>
      <c r="J40"/>
      <c r="K40"/>
      <c r="L40"/>
      <c r="M40"/>
      <c r="N40"/>
      <c r="O40"/>
    </row>
    <row r="41" spans="1:15" s="1" customFormat="1" x14ac:dyDescent="0.25">
      <c r="A41" s="57">
        <v>4</v>
      </c>
      <c r="B41" s="57" t="s">
        <v>97</v>
      </c>
      <c r="C41" s="57">
        <v>1821.25</v>
      </c>
      <c r="D41" s="56"/>
      <c r="H41"/>
      <c r="I41"/>
      <c r="J41"/>
      <c r="K41"/>
      <c r="L41"/>
      <c r="M41"/>
      <c r="N41"/>
      <c r="O41"/>
    </row>
    <row r="42" spans="1:15" s="1" customFormat="1" x14ac:dyDescent="0.25">
      <c r="A42" s="57"/>
      <c r="B42" s="56" t="s">
        <v>95</v>
      </c>
      <c r="C42" s="56">
        <f>SUM(C38:C41)</f>
        <v>13971.85</v>
      </c>
      <c r="D42" s="56">
        <f>C42+D36</f>
        <v>87110.25</v>
      </c>
    </row>
    <row r="43" spans="1:15" x14ac:dyDescent="0.25">
      <c r="A43" s="57"/>
      <c r="B43" s="56" t="s">
        <v>11</v>
      </c>
      <c r="C43" s="57"/>
      <c r="D43" s="56"/>
    </row>
    <row r="44" spans="1:15" ht="30" x14ac:dyDescent="0.25">
      <c r="A44" s="55">
        <v>1</v>
      </c>
      <c r="B44" s="57" t="s">
        <v>59</v>
      </c>
      <c r="C44" s="57">
        <v>4680</v>
      </c>
      <c r="D44" s="60"/>
    </row>
    <row r="45" spans="1:15" x14ac:dyDescent="0.25">
      <c r="A45" s="57">
        <v>2</v>
      </c>
      <c r="B45" s="57" t="s">
        <v>60</v>
      </c>
      <c r="C45" s="57">
        <v>4860</v>
      </c>
      <c r="D45" s="57"/>
    </row>
    <row r="46" spans="1:15" x14ac:dyDescent="0.25">
      <c r="A46" s="61"/>
      <c r="B46" s="56" t="s">
        <v>106</v>
      </c>
      <c r="C46" s="62">
        <f>SUM(C44:C45)</f>
        <v>9540</v>
      </c>
      <c r="D46" s="62">
        <f>C46+D42</f>
        <v>96650.25</v>
      </c>
    </row>
    <row r="47" spans="1:15" x14ac:dyDescent="0.25">
      <c r="A47" s="57"/>
      <c r="B47" s="56" t="s">
        <v>12</v>
      </c>
      <c r="C47" s="57"/>
      <c r="D47" s="56"/>
    </row>
    <row r="48" spans="1:15" ht="30" x14ac:dyDescent="0.25">
      <c r="A48" s="55">
        <v>1</v>
      </c>
      <c r="B48" s="57" t="s">
        <v>59</v>
      </c>
      <c r="C48" s="57">
        <v>4680</v>
      </c>
      <c r="D48" s="60"/>
    </row>
    <row r="49" spans="1:4" x14ac:dyDescent="0.25">
      <c r="A49" s="57">
        <v>2</v>
      </c>
      <c r="B49" s="57" t="s">
        <v>60</v>
      </c>
      <c r="C49" s="57">
        <v>4860</v>
      </c>
      <c r="D49" s="57"/>
    </row>
    <row r="50" spans="1:4" x14ac:dyDescent="0.25">
      <c r="A50" s="13">
        <v>3</v>
      </c>
      <c r="B50" s="11" t="s">
        <v>111</v>
      </c>
      <c r="C50" s="13">
        <v>876</v>
      </c>
      <c r="D50" s="12"/>
    </row>
    <row r="51" spans="1:4" ht="30" x14ac:dyDescent="0.25">
      <c r="A51" s="11">
        <v>4</v>
      </c>
      <c r="B51" s="11" t="s">
        <v>112</v>
      </c>
      <c r="C51" s="11">
        <v>1213.2</v>
      </c>
      <c r="D51" s="12"/>
    </row>
    <row r="52" spans="1:4" x14ac:dyDescent="0.25">
      <c r="A52" s="13"/>
      <c r="B52" s="3" t="s">
        <v>110</v>
      </c>
      <c r="C52" s="12">
        <f>SUM(C48:C51)</f>
        <v>11629.2</v>
      </c>
      <c r="D52" s="12">
        <f>C52+D46</f>
        <v>108279.45</v>
      </c>
    </row>
    <row r="53" spans="1:4" x14ac:dyDescent="0.25">
      <c r="A53" s="57"/>
      <c r="B53" s="56" t="s">
        <v>13</v>
      </c>
      <c r="C53" s="57"/>
      <c r="D53" s="56"/>
    </row>
    <row r="54" spans="1:4" ht="30" x14ac:dyDescent="0.25">
      <c r="A54" s="55">
        <v>1</v>
      </c>
      <c r="B54" s="57" t="s">
        <v>59</v>
      </c>
      <c r="C54" s="57">
        <v>4680</v>
      </c>
      <c r="D54" s="60"/>
    </row>
    <row r="55" spans="1:4" x14ac:dyDescent="0.25">
      <c r="A55" s="57">
        <v>2</v>
      </c>
      <c r="B55" s="57" t="s">
        <v>60</v>
      </c>
      <c r="C55" s="57">
        <v>4860</v>
      </c>
      <c r="D55" s="57"/>
    </row>
    <row r="56" spans="1:4" x14ac:dyDescent="0.25">
      <c r="A56" s="13"/>
      <c r="B56" s="3" t="s">
        <v>115</v>
      </c>
      <c r="C56" s="12">
        <f>SUM(C54:C55)</f>
        <v>9540</v>
      </c>
      <c r="D56" s="12">
        <f>C56+D52</f>
        <v>117819.45</v>
      </c>
    </row>
    <row r="57" spans="1:4" x14ac:dyDescent="0.25">
      <c r="A57" s="57"/>
      <c r="B57" s="56" t="s">
        <v>14</v>
      </c>
      <c r="C57" s="57"/>
      <c r="D57" s="56"/>
    </row>
    <row r="58" spans="1:4" ht="30" x14ac:dyDescent="0.25">
      <c r="A58" s="55">
        <v>1</v>
      </c>
      <c r="B58" s="57" t="s">
        <v>59</v>
      </c>
      <c r="C58" s="57">
        <v>4680</v>
      </c>
      <c r="D58" s="60"/>
    </row>
    <row r="59" spans="1:4" x14ac:dyDescent="0.25">
      <c r="A59" s="57">
        <v>2</v>
      </c>
      <c r="B59" s="57" t="s">
        <v>60</v>
      </c>
      <c r="C59" s="57">
        <v>4860</v>
      </c>
      <c r="D59" s="57"/>
    </row>
    <row r="60" spans="1:4" x14ac:dyDescent="0.25">
      <c r="A60" s="13"/>
      <c r="B60" s="3" t="s">
        <v>118</v>
      </c>
      <c r="C60" s="12">
        <f>SUM(C58:C59)</f>
        <v>9540</v>
      </c>
      <c r="D60" s="12">
        <f>C60+D56</f>
        <v>127359.45</v>
      </c>
    </row>
    <row r="61" spans="1:4" x14ac:dyDescent="0.25">
      <c r="A61" s="57"/>
      <c r="B61" s="56" t="s">
        <v>15</v>
      </c>
      <c r="C61" s="57"/>
      <c r="D61" s="56"/>
    </row>
    <row r="62" spans="1:4" ht="30" x14ac:dyDescent="0.25">
      <c r="A62" s="55">
        <v>1</v>
      </c>
      <c r="B62" s="57" t="s">
        <v>59</v>
      </c>
      <c r="C62" s="57">
        <v>4680</v>
      </c>
      <c r="D62" s="60"/>
    </row>
    <row r="63" spans="1:4" x14ac:dyDescent="0.25">
      <c r="A63" s="57">
        <v>2</v>
      </c>
      <c r="B63" s="57" t="s">
        <v>60</v>
      </c>
      <c r="C63" s="57">
        <v>4860</v>
      </c>
      <c r="D63" s="57"/>
    </row>
    <row r="64" spans="1:4" x14ac:dyDescent="0.25">
      <c r="A64" s="13"/>
      <c r="B64" s="3" t="s">
        <v>119</v>
      </c>
      <c r="C64" s="12">
        <f>SUM(C62:C63)</f>
        <v>9540</v>
      </c>
      <c r="D64" s="12">
        <f>C64+D60</f>
        <v>136899.45000000001</v>
      </c>
    </row>
    <row r="65" spans="1:4" x14ac:dyDescent="0.25">
      <c r="A65" s="13"/>
      <c r="B65" s="11"/>
      <c r="C65" s="13"/>
      <c r="D65" s="12"/>
    </row>
    <row r="66" spans="1:4" x14ac:dyDescent="0.25">
      <c r="A66" s="13"/>
      <c r="B66" s="11"/>
      <c r="C66" s="13"/>
      <c r="D66" s="12"/>
    </row>
    <row r="67" spans="1:4" x14ac:dyDescent="0.25">
      <c r="A67" s="13"/>
      <c r="B67" s="11"/>
      <c r="C67" s="13"/>
      <c r="D67" s="12"/>
    </row>
    <row r="68" spans="1:4" x14ac:dyDescent="0.25">
      <c r="A68" s="13"/>
      <c r="B68" s="3"/>
      <c r="C68" s="9"/>
      <c r="D68" s="12"/>
    </row>
    <row r="69" spans="1:4" x14ac:dyDescent="0.25">
      <c r="A69" s="13"/>
      <c r="B69" s="11"/>
      <c r="C69" s="11"/>
      <c r="D69" s="13"/>
    </row>
    <row r="70" spans="1:4" x14ac:dyDescent="0.25">
      <c r="A70" s="13"/>
      <c r="B70" s="11"/>
      <c r="C70" s="13"/>
      <c r="D70" s="13"/>
    </row>
    <row r="71" spans="1:4" x14ac:dyDescent="0.25">
      <c r="A71" s="13"/>
      <c r="B71" s="11"/>
      <c r="C71" s="13"/>
      <c r="D71" s="12"/>
    </row>
    <row r="72" spans="1:4" x14ac:dyDescent="0.25">
      <c r="A72" s="13"/>
      <c r="B72" s="3"/>
      <c r="C72" s="13"/>
      <c r="D72" s="12"/>
    </row>
    <row r="73" spans="1:4" x14ac:dyDescent="0.25">
      <c r="A73" s="11"/>
      <c r="B73" s="3"/>
      <c r="C73" s="7"/>
      <c r="D73" s="12"/>
    </row>
    <row r="74" spans="1:4" x14ac:dyDescent="0.25">
      <c r="A74" s="13"/>
      <c r="B74" s="11"/>
      <c r="C74" s="7"/>
      <c r="D7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72" t="s">
        <v>66</v>
      </c>
      <c r="C1" s="72"/>
      <c r="D1" s="72"/>
    </row>
    <row r="2" spans="1:4" ht="15.95" customHeight="1" x14ac:dyDescent="0.25">
      <c r="A2" s="1"/>
      <c r="B2" s="2" t="s">
        <v>51</v>
      </c>
      <c r="C2" s="31"/>
      <c r="D2" s="31"/>
    </row>
    <row r="3" spans="1:4" ht="15.95" customHeight="1" x14ac:dyDescent="0.25">
      <c r="A3" s="1"/>
      <c r="B3" s="72" t="s">
        <v>34</v>
      </c>
      <c r="C3" s="72"/>
      <c r="D3" s="7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6" t="s">
        <v>3</v>
      </c>
      <c r="C5" s="55"/>
      <c r="D5" s="55"/>
    </row>
    <row r="6" spans="1:4" ht="15" customHeight="1" x14ac:dyDescent="0.25">
      <c r="A6" s="55">
        <v>1</v>
      </c>
      <c r="B6" s="57" t="s">
        <v>78</v>
      </c>
      <c r="C6" s="63">
        <f>1986+1986</f>
        <v>3972</v>
      </c>
      <c r="D6" s="60"/>
    </row>
    <row r="7" spans="1:4" ht="30" x14ac:dyDescent="0.25">
      <c r="A7" s="55">
        <v>2</v>
      </c>
      <c r="B7" s="57" t="s">
        <v>79</v>
      </c>
      <c r="C7" s="63">
        <v>993.24</v>
      </c>
      <c r="D7" s="60"/>
    </row>
    <row r="8" spans="1:4" x14ac:dyDescent="0.25">
      <c r="A8" s="55"/>
      <c r="B8" s="56" t="s">
        <v>75</v>
      </c>
      <c r="C8" s="69">
        <f>SUM(C6:C7)</f>
        <v>4965.24</v>
      </c>
      <c r="D8" s="60">
        <f>C8</f>
        <v>4965.24</v>
      </c>
    </row>
    <row r="9" spans="1:4" x14ac:dyDescent="0.25">
      <c r="A9" s="57"/>
      <c r="B9" s="56" t="s">
        <v>8</v>
      </c>
      <c r="C9" s="57"/>
      <c r="D9" s="56"/>
    </row>
    <row r="10" spans="1:4" x14ac:dyDescent="0.25">
      <c r="A10" s="55">
        <v>1</v>
      </c>
      <c r="B10" s="57" t="s">
        <v>85</v>
      </c>
      <c r="C10" s="57">
        <v>2192</v>
      </c>
      <c r="D10" s="56"/>
    </row>
    <row r="11" spans="1:4" x14ac:dyDescent="0.25">
      <c r="A11" s="55">
        <v>2</v>
      </c>
      <c r="B11" s="57" t="s">
        <v>86</v>
      </c>
      <c r="C11" s="57">
        <v>1725</v>
      </c>
      <c r="D11" s="56"/>
    </row>
    <row r="12" spans="1:4" x14ac:dyDescent="0.25">
      <c r="A12" s="57"/>
      <c r="B12" s="56" t="s">
        <v>84</v>
      </c>
      <c r="C12" s="56">
        <f>SUM(C10:C11)</f>
        <v>3917</v>
      </c>
      <c r="D12" s="56">
        <f>C12+D8</f>
        <v>8882.24</v>
      </c>
    </row>
    <row r="13" spans="1:4" x14ac:dyDescent="0.25">
      <c r="A13" s="57"/>
      <c r="B13" s="56" t="s">
        <v>9</v>
      </c>
      <c r="C13" s="57"/>
      <c r="D13" s="56"/>
    </row>
    <row r="14" spans="1:4" x14ac:dyDescent="0.25">
      <c r="A14" s="57">
        <v>1</v>
      </c>
      <c r="B14" s="57" t="s">
        <v>85</v>
      </c>
      <c r="C14" s="57">
        <v>2177.5</v>
      </c>
      <c r="D14" s="56">
        <f>C14+D12</f>
        <v>11059.74</v>
      </c>
    </row>
    <row r="15" spans="1:4" x14ac:dyDescent="0.25">
      <c r="A15" s="57"/>
      <c r="B15" s="56" t="s">
        <v>10</v>
      </c>
      <c r="C15" s="57"/>
      <c r="D15" s="56"/>
    </row>
    <row r="16" spans="1:4" ht="30" x14ac:dyDescent="0.25">
      <c r="A16" s="57">
        <v>1</v>
      </c>
      <c r="B16" s="57" t="s">
        <v>98</v>
      </c>
      <c r="C16" s="56">
        <v>156.24</v>
      </c>
      <c r="D16" s="56">
        <f>C16+D14</f>
        <v>11215.98</v>
      </c>
    </row>
    <row r="17" spans="1:4" x14ac:dyDescent="0.25">
      <c r="A17" s="57"/>
      <c r="B17" s="56" t="s">
        <v>13</v>
      </c>
      <c r="C17" s="57"/>
      <c r="D17" s="56"/>
    </row>
    <row r="18" spans="1:4" x14ac:dyDescent="0.25">
      <c r="A18" s="57">
        <v>1</v>
      </c>
      <c r="B18" s="57" t="s">
        <v>116</v>
      </c>
      <c r="C18" s="57">
        <v>384</v>
      </c>
      <c r="D18" s="56">
        <f>C18+D16</f>
        <v>11599.98</v>
      </c>
    </row>
    <row r="19" spans="1:4" x14ac:dyDescent="0.25">
      <c r="A19" s="57"/>
      <c r="B19" s="57"/>
      <c r="C19" s="57"/>
      <c r="D19" s="57"/>
    </row>
    <row r="20" spans="1:4" x14ac:dyDescent="0.25">
      <c r="A20" s="57"/>
      <c r="B20" s="57"/>
      <c r="C20" s="57"/>
      <c r="D20" s="56"/>
    </row>
    <row r="21" spans="1:4" x14ac:dyDescent="0.25">
      <c r="A21" s="57"/>
      <c r="B21" s="57"/>
      <c r="C21" s="57"/>
      <c r="D21" s="56"/>
    </row>
    <row r="22" spans="1:4" x14ac:dyDescent="0.25">
      <c r="A22" s="57"/>
      <c r="B22" s="57"/>
      <c r="C22" s="57"/>
      <c r="D22" s="56"/>
    </row>
    <row r="23" spans="1:4" x14ac:dyDescent="0.25">
      <c r="A23" s="57"/>
      <c r="B23" s="56"/>
      <c r="C23" s="57"/>
      <c r="D23" s="56"/>
    </row>
    <row r="24" spans="1:4" x14ac:dyDescent="0.25">
      <c r="A24" s="57"/>
      <c r="B24" s="57"/>
      <c r="C24" s="57"/>
      <c r="D24" s="56"/>
    </row>
    <row r="25" spans="1:4" x14ac:dyDescent="0.25">
      <c r="A25" s="56"/>
      <c r="B25" s="57"/>
      <c r="C25" s="57"/>
      <c r="D25" s="56"/>
    </row>
    <row r="26" spans="1:4" x14ac:dyDescent="0.25">
      <c r="A26" s="57"/>
      <c r="B26" s="57"/>
      <c r="C26" s="57"/>
      <c r="D26" s="57"/>
    </row>
    <row r="27" spans="1:4" x14ac:dyDescent="0.25">
      <c r="A27" s="57"/>
      <c r="B27" s="57"/>
      <c r="C27" s="57"/>
      <c r="D27" s="56"/>
    </row>
    <row r="28" spans="1:4" x14ac:dyDescent="0.25">
      <c r="A28" s="57"/>
      <c r="B28" s="57"/>
      <c r="C28" s="57"/>
      <c r="D28" s="56"/>
    </row>
    <row r="29" spans="1:4" x14ac:dyDescent="0.25">
      <c r="A29" s="57"/>
      <c r="B29" s="57"/>
      <c r="C29" s="57"/>
      <c r="D29" s="56"/>
    </row>
    <row r="30" spans="1:4" x14ac:dyDescent="0.25">
      <c r="A30" s="57"/>
      <c r="B30" s="57"/>
      <c r="C30" s="57"/>
      <c r="D30" s="56"/>
    </row>
    <row r="31" spans="1:4" x14ac:dyDescent="0.25">
      <c r="A31" s="57"/>
      <c r="B31" s="57"/>
      <c r="C31" s="57"/>
      <c r="D31" s="56"/>
    </row>
    <row r="32" spans="1:4" x14ac:dyDescent="0.25">
      <c r="A32" s="57"/>
      <c r="B32" s="57"/>
      <c r="C32" s="57"/>
      <c r="D32" s="56"/>
    </row>
    <row r="33" spans="1:4" x14ac:dyDescent="0.25">
      <c r="A33" s="57"/>
      <c r="B33" s="57"/>
      <c r="C33" s="57"/>
      <c r="D33" s="56"/>
    </row>
    <row r="34" spans="1:4" x14ac:dyDescent="0.25">
      <c r="A34" s="57"/>
      <c r="B34" s="57"/>
      <c r="C34" s="57"/>
      <c r="D34" s="56"/>
    </row>
    <row r="35" spans="1:4" x14ac:dyDescent="0.25">
      <c r="A35" s="57"/>
      <c r="B35" s="56"/>
      <c r="C35" s="57"/>
      <c r="D35" s="56"/>
    </row>
    <row r="36" spans="1:4" x14ac:dyDescent="0.25">
      <c r="A36" s="57"/>
      <c r="B36" s="57"/>
      <c r="C36" s="57"/>
      <c r="D36" s="56"/>
    </row>
    <row r="37" spans="1:4" x14ac:dyDescent="0.25">
      <c r="A37" s="61"/>
      <c r="B37" s="57"/>
      <c r="C37" s="61"/>
      <c r="D37" s="62"/>
    </row>
    <row r="38" spans="1:4" x14ac:dyDescent="0.25">
      <c r="A38" s="61"/>
      <c r="B38" s="56"/>
      <c r="C38" s="61"/>
      <c r="D38" s="62"/>
    </row>
    <row r="39" spans="1:4" x14ac:dyDescent="0.25">
      <c r="A39" s="61"/>
      <c r="B39" s="56"/>
      <c r="C39" s="61"/>
      <c r="D39" s="61"/>
    </row>
    <row r="40" spans="1:4" x14ac:dyDescent="0.25">
      <c r="A40" s="61"/>
      <c r="B40" s="57"/>
      <c r="C40" s="61"/>
      <c r="D40" s="61"/>
    </row>
    <row r="41" spans="1:4" x14ac:dyDescent="0.25">
      <c r="A41" s="61"/>
      <c r="B41" s="57"/>
      <c r="C41" s="61"/>
      <c r="D41" s="61"/>
    </row>
    <row r="42" spans="1:4" x14ac:dyDescent="0.25">
      <c r="A42" s="61"/>
      <c r="B42" s="57"/>
      <c r="C42" s="61"/>
      <c r="D42" s="62"/>
    </row>
    <row r="43" spans="1:4" x14ac:dyDescent="0.25">
      <c r="A43" s="61"/>
      <c r="B43" s="56"/>
      <c r="C43" s="61"/>
      <c r="D43" s="61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B11" sqref="B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2" t="s">
        <v>66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73" t="s">
        <v>51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35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0"/>
      <c r="B5" s="56" t="s">
        <v>2</v>
      </c>
      <c r="C5" s="60"/>
      <c r="D5" s="60"/>
      <c r="E5" s="1"/>
      <c r="F5" s="1"/>
      <c r="G5" s="1"/>
      <c r="H5" s="1"/>
    </row>
    <row r="6" spans="1:8" x14ac:dyDescent="0.25">
      <c r="A6" s="57">
        <v>1</v>
      </c>
      <c r="B6" s="57" t="s">
        <v>67</v>
      </c>
      <c r="C6" s="63">
        <v>8550</v>
      </c>
      <c r="D6" s="56"/>
    </row>
    <row r="7" spans="1:8" x14ac:dyDescent="0.25">
      <c r="A7" s="61">
        <v>2</v>
      </c>
      <c r="B7" s="57" t="s">
        <v>68</v>
      </c>
      <c r="C7" s="61">
        <v>3200</v>
      </c>
      <c r="D7" s="64"/>
    </row>
    <row r="8" spans="1:8" x14ac:dyDescent="0.25">
      <c r="A8" s="61"/>
      <c r="B8" s="56" t="s">
        <v>64</v>
      </c>
      <c r="C8" s="62">
        <f>SUM(C6:C7)</f>
        <v>11750</v>
      </c>
      <c r="D8" s="64">
        <f>C8</f>
        <v>11750</v>
      </c>
    </row>
    <row r="9" spans="1:8" x14ac:dyDescent="0.25">
      <c r="A9" s="61"/>
      <c r="B9" s="56" t="s">
        <v>9</v>
      </c>
      <c r="C9" s="62"/>
      <c r="D9" s="62"/>
    </row>
    <row r="10" spans="1:8" ht="30" x14ac:dyDescent="0.25">
      <c r="A10" s="61">
        <v>1</v>
      </c>
      <c r="B10" s="57" t="s">
        <v>90</v>
      </c>
      <c r="C10" s="61">
        <v>15014.7</v>
      </c>
      <c r="D10" s="68">
        <f>C10+D8</f>
        <v>26764.7</v>
      </c>
    </row>
    <row r="11" spans="1:8" x14ac:dyDescent="0.25">
      <c r="A11" s="61"/>
      <c r="B11" s="56" t="s">
        <v>10</v>
      </c>
      <c r="C11" s="61"/>
      <c r="D11" s="61"/>
    </row>
    <row r="12" spans="1:8" x14ac:dyDescent="0.25">
      <c r="A12" s="61">
        <v>1</v>
      </c>
      <c r="B12" s="57" t="s">
        <v>99</v>
      </c>
      <c r="C12" s="61">
        <v>5052</v>
      </c>
      <c r="D12" s="65">
        <f>C12+D10</f>
        <v>31816.7</v>
      </c>
    </row>
    <row r="13" spans="1:8" x14ac:dyDescent="0.25">
      <c r="A13" s="61"/>
      <c r="B13" s="62"/>
      <c r="C13" s="62"/>
      <c r="D13" s="65"/>
    </row>
    <row r="14" spans="1:8" x14ac:dyDescent="0.25">
      <c r="A14" s="61"/>
      <c r="B14" s="62"/>
      <c r="C14" s="61"/>
      <c r="D14" s="65"/>
    </row>
    <row r="15" spans="1:8" x14ac:dyDescent="0.25">
      <c r="A15" s="61"/>
      <c r="B15" s="61"/>
      <c r="C15" s="62"/>
      <c r="D15" s="65"/>
    </row>
    <row r="16" spans="1:8" x14ac:dyDescent="0.25">
      <c r="A16" s="61"/>
      <c r="B16" s="66"/>
      <c r="C16" s="61"/>
      <c r="D16" s="61"/>
    </row>
    <row r="17" spans="1:4" x14ac:dyDescent="0.25">
      <c r="A17" s="61"/>
      <c r="B17" s="61"/>
      <c r="C17" s="61"/>
      <c r="D17" s="61"/>
    </row>
    <row r="18" spans="1:4" x14ac:dyDescent="0.25">
      <c r="A18" s="61"/>
      <c r="B18" s="61"/>
      <c r="C18" s="61"/>
      <c r="D18" s="62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57"/>
      <c r="C20" s="61"/>
      <c r="D20" s="62"/>
    </row>
    <row r="21" spans="1:4" x14ac:dyDescent="0.25">
      <c r="A21" s="61"/>
      <c r="B21" s="57"/>
      <c r="C21" s="61"/>
      <c r="D21" s="61"/>
    </row>
    <row r="22" spans="1:4" x14ac:dyDescent="0.25">
      <c r="A22" s="61"/>
      <c r="B22" s="62"/>
      <c r="C22" s="62"/>
      <c r="D22" s="62"/>
    </row>
    <row r="23" spans="1:4" x14ac:dyDescent="0.25">
      <c r="A23" s="61"/>
      <c r="B23" s="62"/>
      <c r="C23" s="61"/>
      <c r="D23" s="61"/>
    </row>
    <row r="24" spans="1:4" x14ac:dyDescent="0.25">
      <c r="A24" s="61"/>
      <c r="B24" s="57"/>
      <c r="C24" s="61"/>
      <c r="D24" s="61"/>
    </row>
    <row r="25" spans="1:4" x14ac:dyDescent="0.25">
      <c r="A25" s="61"/>
      <c r="B25" s="57"/>
      <c r="C25" s="61"/>
      <c r="D25" s="62"/>
    </row>
    <row r="26" spans="1:4" x14ac:dyDescent="0.25">
      <c r="A26" s="61"/>
      <c r="B26" s="62"/>
      <c r="C26" s="62"/>
      <c r="D26" s="62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2"/>
      <c r="C28" s="62"/>
      <c r="D28" s="62"/>
    </row>
    <row r="29" spans="1:4" x14ac:dyDescent="0.25">
      <c r="A29" s="61"/>
      <c r="B29" s="62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2"/>
      <c r="C31" s="62"/>
      <c r="D31" s="62"/>
    </row>
    <row r="32" spans="1:4" x14ac:dyDescent="0.25">
      <c r="A32" s="67"/>
      <c r="B32" s="67"/>
      <c r="C32" s="67"/>
      <c r="D32" s="67"/>
    </row>
    <row r="33" spans="1:4" x14ac:dyDescent="0.25">
      <c r="A33" s="67"/>
      <c r="B33" s="67"/>
      <c r="C33" s="67"/>
      <c r="D33" s="67"/>
    </row>
    <row r="34" spans="1:4" x14ac:dyDescent="0.25">
      <c r="A34" s="67"/>
      <c r="B34" s="67"/>
      <c r="C34" s="67"/>
      <c r="D34" s="67"/>
    </row>
    <row r="35" spans="1:4" x14ac:dyDescent="0.25">
      <c r="A35" s="67"/>
      <c r="B35" s="67"/>
      <c r="C35" s="67"/>
      <c r="D35" s="67"/>
    </row>
    <row r="36" spans="1:4" x14ac:dyDescent="0.25">
      <c r="A36" s="67"/>
      <c r="B36" s="67"/>
      <c r="C36" s="67"/>
      <c r="D36" s="67"/>
    </row>
    <row r="37" spans="1:4" x14ac:dyDescent="0.25">
      <c r="A37" s="67"/>
      <c r="B37" s="67"/>
      <c r="C37" s="67"/>
      <c r="D37" s="67"/>
    </row>
    <row r="38" spans="1:4" x14ac:dyDescent="0.25">
      <c r="A38" s="67"/>
      <c r="B38" s="67"/>
      <c r="C38" s="67"/>
      <c r="D38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66</v>
      </c>
      <c r="C1" s="72"/>
      <c r="D1" s="72"/>
    </row>
    <row r="2" spans="1:4" ht="15.75" x14ac:dyDescent="0.25">
      <c r="A2" s="1"/>
      <c r="B2" s="73" t="s">
        <v>51</v>
      </c>
      <c r="C2" s="73"/>
      <c r="D2" s="73"/>
    </row>
    <row r="3" spans="1:4" ht="15.75" x14ac:dyDescent="0.25">
      <c r="A3" s="1"/>
      <c r="B3" s="72" t="s">
        <v>37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2" t="s">
        <v>69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73" t="s">
        <v>51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9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89</v>
      </c>
      <c r="C6" s="11">
        <v>17364.349999999999</v>
      </c>
      <c r="D6" s="3">
        <f>C6</f>
        <v>17364.349999999999</v>
      </c>
    </row>
    <row r="7" spans="1:8" s="1" customFormat="1" x14ac:dyDescent="0.25">
      <c r="A7" s="11"/>
      <c r="B7" s="11"/>
      <c r="C7" s="11"/>
      <c r="D7" s="41"/>
    </row>
    <row r="8" spans="1:8" s="5" customFormat="1" x14ac:dyDescent="0.25">
      <c r="A8" s="13"/>
      <c r="B8" s="13"/>
      <c r="C8" s="13"/>
      <c r="D8" s="42"/>
    </row>
    <row r="9" spans="1:8" x14ac:dyDescent="0.25">
      <c r="A9" s="13"/>
      <c r="B9" s="3"/>
      <c r="C9" s="13"/>
      <c r="D9" s="43"/>
    </row>
    <row r="10" spans="1:8" x14ac:dyDescent="0.25">
      <c r="A10" s="13"/>
      <c r="B10" s="11"/>
      <c r="C10" s="13"/>
      <c r="D10" s="42"/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3"/>
      <c r="B13" s="11"/>
      <c r="C13" s="13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5703125" customWidth="1"/>
    <col min="5" max="5" width="16.140625" customWidth="1"/>
    <col min="6" max="6" width="16.7109375" customWidth="1"/>
    <col min="7" max="7" width="16.140625" customWidth="1"/>
    <col min="8" max="8" width="17" customWidth="1"/>
    <col min="9" max="9" width="16.28515625" customWidth="1"/>
    <col min="10" max="10" width="15.85546875" customWidth="1"/>
    <col min="11" max="11" width="16.7109375" customWidth="1"/>
    <col min="12" max="12" width="17" customWidth="1"/>
    <col min="13" max="13" width="18.140625" customWidth="1"/>
    <col min="14" max="14" width="19.28515625" customWidth="1"/>
  </cols>
  <sheetData>
    <row r="1" spans="1:14" ht="21" x14ac:dyDescent="0.35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8.75" x14ac:dyDescent="0.3">
      <c r="A2" s="54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56391.55</v>
      </c>
      <c r="C4" s="24">
        <f t="shared" ref="C4:N4" si="0">C5+C6+C7</f>
        <v>56391.55</v>
      </c>
      <c r="D4" s="24">
        <f>D5+D6+D7</f>
        <v>65391.55</v>
      </c>
      <c r="E4" s="24">
        <f t="shared" si="0"/>
        <v>56391.55</v>
      </c>
      <c r="F4" s="24">
        <f t="shared" si="0"/>
        <v>56391.55</v>
      </c>
      <c r="G4" s="24">
        <f t="shared" si="0"/>
        <v>56391.55</v>
      </c>
      <c r="H4" s="24">
        <f t="shared" si="0"/>
        <v>56391.55</v>
      </c>
      <c r="I4" s="24">
        <f t="shared" si="0"/>
        <v>56391.55</v>
      </c>
      <c r="J4" s="24">
        <f t="shared" si="0"/>
        <v>56391.55</v>
      </c>
      <c r="K4" s="24">
        <f t="shared" si="0"/>
        <v>56391.55</v>
      </c>
      <c r="L4" s="24">
        <f t="shared" si="0"/>
        <v>56391.55</v>
      </c>
      <c r="M4" s="24">
        <f t="shared" si="0"/>
        <v>57225.210000000006</v>
      </c>
      <c r="N4" s="24">
        <f t="shared" si="0"/>
        <v>686532.25999999989</v>
      </c>
    </row>
    <row r="5" spans="1:14" ht="39" customHeight="1" x14ac:dyDescent="0.35">
      <c r="A5" s="28" t="s">
        <v>17</v>
      </c>
      <c r="B5" s="25">
        <v>34853.11</v>
      </c>
      <c r="C5" s="25">
        <v>34853.11</v>
      </c>
      <c r="D5" s="25">
        <v>34853.11</v>
      </c>
      <c r="E5" s="25">
        <v>34853.11</v>
      </c>
      <c r="F5" s="25">
        <v>34853.11</v>
      </c>
      <c r="G5" s="25">
        <v>34853.11</v>
      </c>
      <c r="H5" s="25">
        <v>34853.11</v>
      </c>
      <c r="I5" s="25">
        <v>34853.11</v>
      </c>
      <c r="J5" s="25">
        <v>34853.11</v>
      </c>
      <c r="K5" s="25">
        <v>34853.11</v>
      </c>
      <c r="L5" s="25">
        <v>34853.11</v>
      </c>
      <c r="M5" s="25">
        <v>34853.11</v>
      </c>
      <c r="N5" s="25">
        <f>SUM(B5:M5)</f>
        <v>418237.31999999989</v>
      </c>
    </row>
    <row r="6" spans="1:14" ht="44.25" customHeight="1" x14ac:dyDescent="0.35">
      <c r="A6" s="28" t="s">
        <v>39</v>
      </c>
      <c r="B6" s="25">
        <v>21538.44</v>
      </c>
      <c r="C6" s="25">
        <v>21538.44</v>
      </c>
      <c r="D6" s="25">
        <v>21538.44</v>
      </c>
      <c r="E6" s="25">
        <v>21538.44</v>
      </c>
      <c r="F6" s="25">
        <v>21538.44</v>
      </c>
      <c r="G6" s="25">
        <v>21538.44</v>
      </c>
      <c r="H6" s="25">
        <v>21538.44</v>
      </c>
      <c r="I6" s="25">
        <v>21538.44</v>
      </c>
      <c r="J6" s="25">
        <v>21538.44</v>
      </c>
      <c r="K6" s="25">
        <v>21538.44</v>
      </c>
      <c r="L6" s="25">
        <v>21538.44</v>
      </c>
      <c r="M6" s="25">
        <v>21538.44</v>
      </c>
      <c r="N6" s="25">
        <f>SUM(B6:M6)</f>
        <v>258461.28</v>
      </c>
    </row>
    <row r="7" spans="1:14" ht="44.25" customHeight="1" x14ac:dyDescent="0.35">
      <c r="A7" s="28" t="s">
        <v>32</v>
      </c>
      <c r="B7" s="25"/>
      <c r="C7" s="25"/>
      <c r="D7" s="25">
        <v>9000</v>
      </c>
      <c r="E7" s="25"/>
      <c r="F7" s="25"/>
      <c r="G7" s="25"/>
      <c r="H7" s="25"/>
      <c r="I7" s="25"/>
      <c r="J7" s="25"/>
      <c r="K7" s="25"/>
      <c r="L7" s="25"/>
      <c r="M7" s="25">
        <v>833.66</v>
      </c>
      <c r="N7" s="25">
        <f>SUM(B7:M7)</f>
        <v>9833.66</v>
      </c>
    </row>
    <row r="8" spans="1:14" ht="36" customHeight="1" x14ac:dyDescent="0.35">
      <c r="A8" s="29" t="s">
        <v>18</v>
      </c>
      <c r="B8" s="24">
        <f>B9+B10+B11+B12+B13</f>
        <v>52335.839999999997</v>
      </c>
      <c r="C8" s="24">
        <f t="shared" ref="C8:M8" si="1">C9+C10+C11+C12+C13</f>
        <v>54175.96</v>
      </c>
      <c r="D8" s="24">
        <f t="shared" si="1"/>
        <v>65997.740000000005</v>
      </c>
      <c r="E8" s="24">
        <f t="shared" si="1"/>
        <v>52858.079999999994</v>
      </c>
      <c r="F8" s="24">
        <f t="shared" si="1"/>
        <v>55970.61</v>
      </c>
      <c r="G8" s="24">
        <f t="shared" si="1"/>
        <v>56721.39</v>
      </c>
      <c r="H8" s="24">
        <f t="shared" si="1"/>
        <v>57385.700000000004</v>
      </c>
      <c r="I8" s="24">
        <f t="shared" si="1"/>
        <v>78093.03</v>
      </c>
      <c r="J8" s="24">
        <f t="shared" si="1"/>
        <v>60423.03</v>
      </c>
      <c r="K8" s="24">
        <f t="shared" si="1"/>
        <v>82537.86</v>
      </c>
      <c r="L8" s="24">
        <f t="shared" si="1"/>
        <v>80797.61</v>
      </c>
      <c r="M8" s="24">
        <f t="shared" si="1"/>
        <v>53241.14</v>
      </c>
      <c r="N8" s="24">
        <f t="shared" ref="N8:N23" si="2">SUM(B8:M8)</f>
        <v>750537.99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2708.16</v>
      </c>
      <c r="E9" s="25">
        <v>2158.92</v>
      </c>
      <c r="F9" s="25">
        <v>2158.92</v>
      </c>
      <c r="G9" s="25">
        <v>2158.92</v>
      </c>
      <c r="H9" s="25">
        <v>2902.92</v>
      </c>
      <c r="I9" s="25">
        <v>27604.57</v>
      </c>
      <c r="J9" s="25">
        <v>9725.6299999999992</v>
      </c>
      <c r="K9" s="25">
        <v>32449.18</v>
      </c>
      <c r="L9" s="25">
        <v>2902.92</v>
      </c>
      <c r="M9" s="25">
        <v>2158.92</v>
      </c>
      <c r="N9" s="24">
        <f t="shared" si="2"/>
        <v>91246.9</v>
      </c>
    </row>
    <row r="10" spans="1:14" ht="45.75" customHeight="1" x14ac:dyDescent="0.35">
      <c r="A10" s="28" t="s">
        <v>20</v>
      </c>
      <c r="B10" s="26">
        <v>10416</v>
      </c>
      <c r="C10" s="25">
        <v>12648</v>
      </c>
      <c r="D10" s="25">
        <v>17174</v>
      </c>
      <c r="E10" s="25">
        <v>11532</v>
      </c>
      <c r="F10" s="25">
        <v>9540</v>
      </c>
      <c r="G10" s="25">
        <v>11828.4</v>
      </c>
      <c r="H10" s="25">
        <v>13971.85</v>
      </c>
      <c r="I10" s="25">
        <v>9540</v>
      </c>
      <c r="J10" s="25">
        <v>11629.2</v>
      </c>
      <c r="K10" s="25">
        <v>9540</v>
      </c>
      <c r="L10" s="25">
        <v>9540</v>
      </c>
      <c r="M10" s="25">
        <v>9540</v>
      </c>
      <c r="N10" s="24">
        <f t="shared" si="2"/>
        <v>136899.45000000001</v>
      </c>
    </row>
    <row r="11" spans="1:14" ht="45.75" customHeight="1" x14ac:dyDescent="0.35">
      <c r="A11" s="36" t="s">
        <v>30</v>
      </c>
      <c r="B11" s="26"/>
      <c r="C11" s="25"/>
      <c r="D11" s="25">
        <v>4965.24</v>
      </c>
      <c r="E11" s="25"/>
      <c r="F11" s="25">
        <v>3917</v>
      </c>
      <c r="G11" s="25">
        <v>2177.5</v>
      </c>
      <c r="H11" s="25">
        <v>156.24</v>
      </c>
      <c r="I11" s="25"/>
      <c r="J11" s="25"/>
      <c r="K11" s="25">
        <v>384</v>
      </c>
      <c r="L11" s="25"/>
      <c r="M11" s="25"/>
      <c r="N11" s="24">
        <f t="shared" si="2"/>
        <v>11599.98</v>
      </c>
    </row>
    <row r="12" spans="1:14" ht="45.75" customHeight="1" x14ac:dyDescent="0.35">
      <c r="A12" s="36" t="s">
        <v>38</v>
      </c>
      <c r="B12" s="26">
        <v>38573.39</v>
      </c>
      <c r="C12" s="26">
        <v>38573.39</v>
      </c>
      <c r="D12" s="25">
        <v>38573.39</v>
      </c>
      <c r="E12" s="25">
        <v>38573.39</v>
      </c>
      <c r="F12" s="25">
        <v>38573.39</v>
      </c>
      <c r="G12" s="25">
        <v>38573.39</v>
      </c>
      <c r="H12" s="25">
        <v>38573.39</v>
      </c>
      <c r="I12" s="25">
        <v>38573.39</v>
      </c>
      <c r="J12" s="53">
        <v>38573.39</v>
      </c>
      <c r="K12" s="25">
        <v>38573.39</v>
      </c>
      <c r="L12" s="25">
        <v>66573.39</v>
      </c>
      <c r="M12" s="25">
        <v>38573.39</v>
      </c>
      <c r="N12" s="24">
        <f t="shared" si="2"/>
        <v>490880.68000000011</v>
      </c>
    </row>
    <row r="13" spans="1:14" ht="21.75" customHeight="1" x14ac:dyDescent="0.35">
      <c r="A13" s="28" t="s">
        <v>21</v>
      </c>
      <c r="B13" s="25">
        <v>1187.53</v>
      </c>
      <c r="C13" s="25">
        <v>795.65</v>
      </c>
      <c r="D13" s="25">
        <v>2576.9499999999998</v>
      </c>
      <c r="E13" s="25">
        <v>593.77</v>
      </c>
      <c r="F13" s="25">
        <v>1781.3</v>
      </c>
      <c r="G13" s="25">
        <v>1983.18</v>
      </c>
      <c r="H13" s="25">
        <v>1781.3</v>
      </c>
      <c r="I13" s="25">
        <v>2375.0700000000002</v>
      </c>
      <c r="J13" s="25">
        <v>494.81</v>
      </c>
      <c r="K13" s="25">
        <v>1591.29</v>
      </c>
      <c r="L13" s="25">
        <v>1781.3</v>
      </c>
      <c r="M13" s="25">
        <v>2968.83</v>
      </c>
      <c r="N13" s="25">
        <f>SUM(B13:M13)</f>
        <v>19910.979999999996</v>
      </c>
    </row>
    <row r="14" spans="1:14" ht="23.25" customHeight="1" x14ac:dyDescent="0.35">
      <c r="A14" s="29" t="s">
        <v>22</v>
      </c>
      <c r="B14" s="24">
        <f>B15+B16+B17</f>
        <v>11750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32379.05</v>
      </c>
      <c r="H14" s="24">
        <f t="shared" si="3"/>
        <v>5052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2"/>
        <v>49181.05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>
        <v>17364.349999999999</v>
      </c>
      <c r="H15" s="25"/>
      <c r="I15" s="25"/>
      <c r="J15" s="25"/>
      <c r="K15" s="25"/>
      <c r="L15" s="25"/>
      <c r="M15" s="25"/>
      <c r="N15" s="25">
        <f t="shared" si="2"/>
        <v>17364.349999999999</v>
      </c>
    </row>
    <row r="16" spans="1:14" ht="40.5" customHeight="1" x14ac:dyDescent="0.35">
      <c r="A16" s="28" t="s">
        <v>24</v>
      </c>
      <c r="B16" s="25">
        <v>11750</v>
      </c>
      <c r="C16" s="25"/>
      <c r="D16" s="25"/>
      <c r="E16" s="25"/>
      <c r="F16" s="25"/>
      <c r="G16" s="25">
        <v>15014.7</v>
      </c>
      <c r="H16" s="25">
        <v>5052</v>
      </c>
      <c r="I16" s="25"/>
      <c r="J16" s="25"/>
      <c r="K16" s="25"/>
      <c r="L16" s="25"/>
      <c r="M16" s="25"/>
      <c r="N16" s="25">
        <f>SUM(B16:M16)</f>
        <v>31816.7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50" t="s">
        <v>50</v>
      </c>
      <c r="B18" s="25"/>
      <c r="C18" s="25"/>
      <c r="D18" s="25"/>
      <c r="E18" s="25">
        <v>744</v>
      </c>
      <c r="F18" s="25"/>
      <c r="G18" s="25">
        <v>14059</v>
      </c>
      <c r="H18" s="25">
        <f>14335-744</f>
        <v>13591</v>
      </c>
      <c r="I18" s="25"/>
      <c r="J18" s="25"/>
      <c r="K18" s="25"/>
      <c r="L18" s="25"/>
      <c r="M18" s="25"/>
      <c r="N18" s="24">
        <f t="shared" si="2"/>
        <v>28394</v>
      </c>
    </row>
    <row r="19" spans="1:14" ht="40.5" customHeight="1" x14ac:dyDescent="0.35">
      <c r="A19" s="29" t="s">
        <v>53</v>
      </c>
      <c r="B19" s="24">
        <f>B20+B21+B22</f>
        <v>17174.310000000001</v>
      </c>
      <c r="C19" s="24">
        <f t="shared" ref="C19:M19" si="4">C20+C21+C22</f>
        <v>2055.2000000000003</v>
      </c>
      <c r="D19" s="24">
        <f t="shared" si="4"/>
        <v>11999.199999999999</v>
      </c>
      <c r="E19" s="24">
        <f t="shared" si="4"/>
        <v>23796.22</v>
      </c>
      <c r="F19" s="24">
        <f t="shared" si="4"/>
        <v>9977.08</v>
      </c>
      <c r="G19" s="24">
        <f t="shared" si="4"/>
        <v>13079.19</v>
      </c>
      <c r="H19" s="24">
        <f t="shared" si="4"/>
        <v>5034.41</v>
      </c>
      <c r="I19" s="24">
        <f t="shared" si="4"/>
        <v>16163.6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N20+N22</f>
        <v>99279.21</v>
      </c>
    </row>
    <row r="20" spans="1:14" ht="40.5" customHeight="1" x14ac:dyDescent="0.35">
      <c r="A20" s="28" t="s">
        <v>54</v>
      </c>
      <c r="B20" s="25">
        <v>1845.74</v>
      </c>
      <c r="C20" s="25">
        <v>-2947.23</v>
      </c>
      <c r="D20" s="25">
        <v>-7591.35</v>
      </c>
      <c r="E20" s="25">
        <v>17385.68</v>
      </c>
      <c r="F20" s="25">
        <v>654.94000000000005</v>
      </c>
      <c r="G20" s="25">
        <v>-1458.73</v>
      </c>
      <c r="H20" s="25">
        <v>-1012.18</v>
      </c>
      <c r="I20" s="25">
        <v>2202.98</v>
      </c>
      <c r="J20" s="25"/>
      <c r="K20" s="25"/>
      <c r="L20" s="25"/>
      <c r="M20" s="25"/>
      <c r="N20" s="25">
        <f>SUM(B20:M20)</f>
        <v>9079.85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ref="N21" si="5">SUM(B21:M21)</f>
        <v>0</v>
      </c>
    </row>
    <row r="22" spans="1:14" ht="40.5" customHeight="1" x14ac:dyDescent="0.35">
      <c r="A22" s="36" t="s">
        <v>56</v>
      </c>
      <c r="B22" s="25">
        <v>15328.57</v>
      </c>
      <c r="C22" s="25">
        <v>5002.43</v>
      </c>
      <c r="D22" s="25">
        <v>19590.55</v>
      </c>
      <c r="E22" s="25">
        <v>6410.54</v>
      </c>
      <c r="F22" s="25">
        <v>9322.14</v>
      </c>
      <c r="G22" s="25">
        <v>14537.92</v>
      </c>
      <c r="H22" s="25">
        <v>6046.59</v>
      </c>
      <c r="I22" s="25">
        <v>13960.62</v>
      </c>
      <c r="J22" s="25"/>
      <c r="K22" s="25"/>
      <c r="L22" s="25"/>
      <c r="M22" s="25"/>
      <c r="N22" s="25">
        <f>SUM(B22:M22)</f>
        <v>90199.360000000001</v>
      </c>
    </row>
    <row r="23" spans="1:14" ht="39.75" customHeight="1" x14ac:dyDescent="0.35">
      <c r="A23" s="29" t="s">
        <v>58</v>
      </c>
      <c r="B23" s="24">
        <v>26433.54</v>
      </c>
      <c r="C23" s="24">
        <v>26433.54</v>
      </c>
      <c r="D23" s="24">
        <v>26433.54</v>
      </c>
      <c r="E23" s="24">
        <v>26433.54</v>
      </c>
      <c r="F23" s="24">
        <v>26433.54</v>
      </c>
      <c r="G23" s="24">
        <v>26433.54</v>
      </c>
      <c r="H23" s="24">
        <v>26433.54</v>
      </c>
      <c r="I23" s="24">
        <v>26433.54</v>
      </c>
      <c r="J23" s="24">
        <v>26433.54</v>
      </c>
      <c r="K23" s="24">
        <v>26433.54</v>
      </c>
      <c r="L23" s="24">
        <v>26433.54</v>
      </c>
      <c r="M23" s="24">
        <v>26433.54</v>
      </c>
      <c r="N23" s="24">
        <f t="shared" si="2"/>
        <v>317202.48</v>
      </c>
    </row>
    <row r="24" spans="1:14" ht="22.5" customHeight="1" x14ac:dyDescent="0.35">
      <c r="A24" s="29" t="s">
        <v>25</v>
      </c>
      <c r="B24" s="24">
        <f>B4+B8+B14+B23+B18+B19</f>
        <v>164085.24</v>
      </c>
      <c r="C24" s="24">
        <f t="shared" ref="C24:M24" si="6">C4+C8+C14+C23+C18+C19</f>
        <v>139056.25000000003</v>
      </c>
      <c r="D24" s="24">
        <f t="shared" si="6"/>
        <v>169822.03000000003</v>
      </c>
      <c r="E24" s="24">
        <f t="shared" si="6"/>
        <v>160223.39000000001</v>
      </c>
      <c r="F24" s="24">
        <f t="shared" si="6"/>
        <v>148772.78</v>
      </c>
      <c r="G24" s="24">
        <f t="shared" si="6"/>
        <v>199063.72</v>
      </c>
      <c r="H24" s="24">
        <f t="shared" si="6"/>
        <v>163888.20000000001</v>
      </c>
      <c r="I24" s="24">
        <f t="shared" si="6"/>
        <v>177081.72000000003</v>
      </c>
      <c r="J24" s="24">
        <f t="shared" si="6"/>
        <v>143248.12</v>
      </c>
      <c r="K24" s="24">
        <f t="shared" si="6"/>
        <v>165362.95000000001</v>
      </c>
      <c r="L24" s="24">
        <f t="shared" si="6"/>
        <v>163622.70000000001</v>
      </c>
      <c r="M24" s="24">
        <f t="shared" si="6"/>
        <v>136899.89000000001</v>
      </c>
      <c r="N24" s="24">
        <f>N23+N19+N18+N14+N8+N4</f>
        <v>1931126.9899999998</v>
      </c>
    </row>
    <row r="25" spans="1:14" ht="15.75" x14ac:dyDescent="0.25">
      <c r="A25" s="75" t="s">
        <v>61</v>
      </c>
      <c r="B25" s="75"/>
      <c r="C25" s="75"/>
      <c r="D25" s="30"/>
      <c r="E25" s="30"/>
      <c r="F25" s="30"/>
      <c r="G25" s="40"/>
      <c r="H25" s="30"/>
      <c r="I25" s="30"/>
      <c r="J25" s="30"/>
      <c r="K25" s="30"/>
      <c r="L25" s="76" t="s">
        <v>29</v>
      </c>
      <c r="M25" s="76"/>
      <c r="N25" s="76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5" t="s">
        <v>27</v>
      </c>
      <c r="B27" s="75"/>
      <c r="C27" s="75"/>
      <c r="D27" s="30"/>
      <c r="E27" s="30"/>
      <c r="F27" s="30"/>
      <c r="G27" s="30"/>
      <c r="H27" s="30"/>
      <c r="I27" s="30"/>
      <c r="J27" s="30"/>
      <c r="K27" s="30"/>
      <c r="L27" s="76" t="s">
        <v>33</v>
      </c>
      <c r="M27" s="76"/>
      <c r="N27" s="7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topLeftCell="A13" workbookViewId="0">
      <selection activeCell="D29" sqref="D27:D29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6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6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6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6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workbookViewId="0">
      <selection activeCell="C17" sqref="C1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2" t="s">
        <v>66</v>
      </c>
      <c r="C1" s="72"/>
      <c r="D1" s="72"/>
    </row>
    <row r="2" spans="1:4" ht="15.75" x14ac:dyDescent="0.25">
      <c r="A2" s="1"/>
      <c r="B2" s="73" t="s">
        <v>51</v>
      </c>
      <c r="C2" s="73"/>
      <c r="D2" s="73"/>
    </row>
    <row r="3" spans="1:4" ht="15.75" x14ac:dyDescent="0.25">
      <c r="A3" s="1"/>
      <c r="B3" s="72" t="s">
        <v>49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9">
        <v>1</v>
      </c>
      <c r="B6" s="11" t="s">
        <v>83</v>
      </c>
      <c r="C6" s="38">
        <v>744</v>
      </c>
      <c r="D6" s="3">
        <f>C6</f>
        <v>744</v>
      </c>
    </row>
    <row r="7" spans="1:4" x14ac:dyDescent="0.25">
      <c r="A7" s="11"/>
      <c r="B7" s="3" t="s">
        <v>9</v>
      </c>
      <c r="C7" s="38"/>
      <c r="D7" s="3"/>
    </row>
    <row r="8" spans="1:4" x14ac:dyDescent="0.25">
      <c r="A8" s="13">
        <v>1</v>
      </c>
      <c r="B8" s="11" t="s">
        <v>83</v>
      </c>
      <c r="C8" s="16">
        <v>744</v>
      </c>
      <c r="D8" s="12"/>
    </row>
    <row r="9" spans="1:4" x14ac:dyDescent="0.25">
      <c r="A9" s="13">
        <v>2</v>
      </c>
      <c r="B9" s="11" t="s">
        <v>91</v>
      </c>
      <c r="C9" s="16">
        <v>4720</v>
      </c>
      <c r="D9" s="49"/>
    </row>
    <row r="10" spans="1:4" x14ac:dyDescent="0.25">
      <c r="A10" s="71">
        <v>3</v>
      </c>
      <c r="B10" s="46" t="s">
        <v>92</v>
      </c>
      <c r="C10" s="13">
        <v>563</v>
      </c>
      <c r="D10" s="12"/>
    </row>
    <row r="11" spans="1:4" x14ac:dyDescent="0.25">
      <c r="A11" s="14">
        <v>4</v>
      </c>
      <c r="B11" s="70" t="s">
        <v>93</v>
      </c>
      <c r="C11" s="15">
        <v>8032</v>
      </c>
      <c r="D11" s="51"/>
    </row>
    <row r="12" spans="1:4" x14ac:dyDescent="0.25">
      <c r="A12" s="13"/>
      <c r="B12" s="39" t="s">
        <v>87</v>
      </c>
      <c r="C12" s="12">
        <f>SUM(C8:C11)</f>
        <v>14059</v>
      </c>
      <c r="D12" s="12">
        <f>C12+D6</f>
        <v>14803</v>
      </c>
    </row>
    <row r="13" spans="1:4" x14ac:dyDescent="0.25">
      <c r="A13" s="13"/>
      <c r="B13" s="12" t="s">
        <v>10</v>
      </c>
      <c r="C13" s="13"/>
      <c r="D13" s="13"/>
    </row>
    <row r="14" spans="1:4" x14ac:dyDescent="0.25">
      <c r="A14" s="13">
        <v>1</v>
      </c>
      <c r="B14" s="13" t="s">
        <v>93</v>
      </c>
      <c r="C14" s="13">
        <v>14335</v>
      </c>
      <c r="D14" s="12"/>
    </row>
    <row r="15" spans="1:4" x14ac:dyDescent="0.25">
      <c r="A15" s="13">
        <v>2</v>
      </c>
      <c r="B15" s="11" t="s">
        <v>100</v>
      </c>
      <c r="C15" s="13">
        <v>-744</v>
      </c>
      <c r="D15" s="12"/>
    </row>
    <row r="16" spans="1:4" x14ac:dyDescent="0.25">
      <c r="A16" s="13"/>
      <c r="B16" s="3" t="s">
        <v>95</v>
      </c>
      <c r="C16" s="12">
        <f>SUM(C14:C15)</f>
        <v>13591</v>
      </c>
      <c r="D16" s="12">
        <f>C16+D12</f>
        <v>28394</v>
      </c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2"/>
      <c r="D18" s="12"/>
    </row>
    <row r="19" spans="1:4" x14ac:dyDescent="0.25">
      <c r="A19" s="13"/>
      <c r="B19" s="11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3"/>
      <c r="C30" s="12"/>
      <c r="D30" s="12"/>
    </row>
    <row r="31" spans="1:4" x14ac:dyDescent="0.25">
      <c r="A31" s="13"/>
      <c r="B31" s="3"/>
      <c r="C31" s="13"/>
      <c r="D31" s="13"/>
    </row>
    <row r="32" spans="1:4" x14ac:dyDescent="0.25">
      <c r="A32" s="13"/>
      <c r="B32" s="13"/>
      <c r="C32" s="12"/>
      <c r="D32" s="12"/>
    </row>
    <row r="33" spans="1:4" x14ac:dyDescent="0.25">
      <c r="A33" s="13"/>
      <c r="B33" s="12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3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2"/>
    </row>
    <row r="47" spans="1:4" x14ac:dyDescent="0.25">
      <c r="A47" s="13"/>
      <c r="B47" s="13"/>
      <c r="C47" s="13"/>
      <c r="D4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2021-01-27T07:06:27Z</cp:lastPrinted>
  <dcterms:created xsi:type="dcterms:W3CDTF">2011-07-25T05:21:17Z</dcterms:created>
  <dcterms:modified xsi:type="dcterms:W3CDTF">2023-01-26T03:07:23Z</dcterms:modified>
</cp:coreProperties>
</file>