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27ABE09A-539F-401B-B3A3-14FA84A0BD96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2" l="1"/>
  <c r="C69" i="2"/>
  <c r="D65" i="1"/>
  <c r="C65" i="1"/>
  <c r="D65" i="2"/>
  <c r="C65" i="2"/>
  <c r="D60" i="1"/>
  <c r="C60" i="1"/>
  <c r="D60" i="2"/>
  <c r="C60" i="2"/>
  <c r="C54" i="1"/>
  <c r="D14" i="3"/>
  <c r="C14" i="3"/>
  <c r="D54" i="2"/>
  <c r="C54" i="2"/>
  <c r="C45" i="1"/>
  <c r="C46" i="2"/>
  <c r="C40" i="1"/>
  <c r="C42" i="2" l="1"/>
  <c r="H10" i="5"/>
  <c r="C36" i="1" l="1"/>
  <c r="D10" i="9" l="1"/>
  <c r="D12" i="9" s="1"/>
  <c r="C10" i="9"/>
  <c r="C36" i="2"/>
  <c r="C31" i="1"/>
  <c r="F10" i="5" l="1"/>
  <c r="C32" i="2"/>
  <c r="C27" i="1" l="1"/>
  <c r="C24" i="2" l="1"/>
  <c r="C22" i="1" l="1"/>
  <c r="D6" i="4" l="1"/>
  <c r="D6" i="6"/>
  <c r="C18" i="2"/>
  <c r="C18" i="1"/>
  <c r="C14" i="2" l="1"/>
  <c r="C13" i="1"/>
  <c r="C8" i="3" l="1"/>
  <c r="D8" i="3" s="1"/>
  <c r="D10" i="3" s="1"/>
  <c r="H8" i="5" l="1"/>
  <c r="N18" i="5"/>
  <c r="C9" i="2" l="1"/>
  <c r="D9" i="2" s="1"/>
  <c r="D14" i="2" s="1"/>
  <c r="D18" i="2" s="1"/>
  <c r="D24" i="2" s="1"/>
  <c r="D32" i="2" s="1"/>
  <c r="D36" i="2" s="1"/>
  <c r="D42" i="2" s="1"/>
  <c r="D46" i="2" s="1"/>
  <c r="C8" i="1"/>
  <c r="D8" i="1" s="1"/>
  <c r="D13" i="1" s="1"/>
  <c r="D18" i="1" s="1"/>
  <c r="D22" i="1" s="1"/>
  <c r="D27" i="1" s="1"/>
  <c r="D31" i="1" s="1"/>
  <c r="D36" i="1" s="1"/>
  <c r="D40" i="1" s="1"/>
  <c r="D45" i="1" s="1"/>
  <c r="D54" i="1" s="1"/>
  <c r="M4" i="5" l="1"/>
  <c r="L4" i="5"/>
  <c r="K4" i="5"/>
  <c r="J4" i="5"/>
  <c r="I4" i="5"/>
  <c r="H4" i="5"/>
  <c r="G4" i="5"/>
  <c r="F4" i="5"/>
  <c r="E4" i="5"/>
  <c r="D4" i="5"/>
  <c r="C4" i="5"/>
  <c r="B4" i="5"/>
  <c r="B19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N17" i="5"/>
  <c r="N7" i="5"/>
  <c r="N12" i="5"/>
  <c r="N11" i="5"/>
  <c r="M8" i="5"/>
  <c r="L8" i="5"/>
  <c r="K8" i="5"/>
  <c r="J8" i="5"/>
  <c r="I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M24" i="5"/>
  <c r="I24" i="5"/>
  <c r="L24" i="5"/>
  <c r="G24" i="5"/>
  <c r="K24" i="5"/>
  <c r="B24" i="5"/>
  <c r="J24" i="5"/>
  <c r="F24" i="5"/>
  <c r="E24" i="5"/>
  <c r="D24" i="5"/>
  <c r="C24" i="5"/>
  <c r="N20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<sst xmlns="http://schemas.openxmlformats.org/spreadsheetml/2006/main" count="242" uniqueCount="115">
  <si>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</si>
  <si>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</si>
  <si>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</si>
  <si>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</si>
  <si>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</si>
  <si>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</si>
  <si>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</si>
  <si>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</si>
  <si>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</si>
  <si>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</si>
  <si>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</si>
  <si>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</si>
  <si>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</si>
  <si>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</si>
  <si>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</si>
  <si>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</si>
  <si>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</si>
  <si>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</si>
  <si>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</si>
  <si>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</si>
  <si>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</si>
  <si>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</si>
  <si>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</si>
  <si>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</si>
  <si>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</si>
  <si>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</si>
  <si>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</si>
  <si>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</si>
  <si>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</si>
  <si>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</si>
  <si>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</si>
  <si>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</si>
  <si>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</si>
  <si>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</si>
  <si>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</si>
  <si>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</si>
  <si>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</si>
  <si>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</si>
  <si>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</si>
  <si>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</si>
  <si>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</si>
  <si>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</si>
  <si>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</si>
  <si>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</si>
  <si>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</si>
  <si>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</si>
  <si>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</si>
  <si>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</si>
  <si>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</si>
  <si>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</si>
  <si>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</si>
  <si>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</si>
  <si>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</si>
  <si>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</si>
  <si>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</si>
  <si>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</si>
  <si>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</si>
  <si>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</si>
  <si>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</si>
  <si>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</si>
  <si>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</si>
  <si>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</si>
  <si>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</si>
  <si>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</si>
  <si>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козырьков от снега</t>
  </si>
  <si>
    <t>Лицевой счет. Сводный расчет  2022г</t>
  </si>
  <si>
    <t>Лицевой счёт  2022г</t>
  </si>
  <si>
    <t xml:space="preserve">Ремонт входной пластиковой двери Подъезд №2 Анком </t>
  </si>
  <si>
    <t>Ремонт ручки подъездной пластиковой двери Подъезд №1</t>
  </si>
  <si>
    <t>Лицевой счёт 2022г</t>
  </si>
  <si>
    <t>Замена стояка отопления Квартира №22</t>
  </si>
  <si>
    <t>Итого за февраль</t>
  </si>
  <si>
    <t>Замена доводчика входной двери Подъезд №2</t>
  </si>
  <si>
    <t>Ремонт трубы отопления Квартира № 130</t>
  </si>
  <si>
    <t>Итого за март</t>
  </si>
  <si>
    <t>Техническое обслуживание подъездного освещения</t>
  </si>
  <si>
    <t>Ремонт стояка отопления Квартира №123</t>
  </si>
  <si>
    <t>Итого за апрель</t>
  </si>
  <si>
    <t>Ремонт ливневой трубы Подъезд №2</t>
  </si>
  <si>
    <t>Открытие и закрытие окон для мытья</t>
  </si>
  <si>
    <t>Вывод воды для полива. Установка кранов</t>
  </si>
  <si>
    <t>Итого за май</t>
  </si>
  <si>
    <t>Ремонт ливневой трубы Подъезд №2 за апрель</t>
  </si>
  <si>
    <t xml:space="preserve">Закрепление водооткосов с торца дома </t>
  </si>
  <si>
    <t>Ремонт пластиковой двери. Замена петель</t>
  </si>
  <si>
    <t>Регулировка пластиковой двери Подъезд №2</t>
  </si>
  <si>
    <t>Итого за июнь</t>
  </si>
  <si>
    <t>Скос травы на придомовой территории</t>
  </si>
  <si>
    <t>Покраска бордюр водоимульсией</t>
  </si>
  <si>
    <t>Механизированный скос травы</t>
  </si>
  <si>
    <t>Ремонт скамеек на детской площадке</t>
  </si>
  <si>
    <t>Промывка теплообменников и фильтров</t>
  </si>
  <si>
    <t>Итого за июль</t>
  </si>
  <si>
    <t>Снятие старого раствора, укладка напольной плитки Подъезд №2  9 этаж</t>
  </si>
  <si>
    <t>Итого за август</t>
  </si>
  <si>
    <t>Замена крана на стояке ГВС в подвале Подъезд №2</t>
  </si>
  <si>
    <t>Итого за сентябрь</t>
  </si>
  <si>
    <t>Ремонт водосточной воронки Подъезд №1</t>
  </si>
  <si>
    <t>Обработка герметиком швов с торца дома</t>
  </si>
  <si>
    <t>Ремонт входной подъездно двери Подъезд №1</t>
  </si>
  <si>
    <t xml:space="preserve">Ремонт фасада </t>
  </si>
  <si>
    <t>Устранение протекания примыкания кровли балкона Квартира №67,68</t>
  </si>
  <si>
    <t>Замена запорной арматуры в подвале</t>
  </si>
  <si>
    <t>Установка водосчетчика после поверки в подвале</t>
  </si>
  <si>
    <t>Запуск подъездного отопления</t>
  </si>
  <si>
    <t>Поверка механического счетчика</t>
  </si>
  <si>
    <t>Итого за октябрь</t>
  </si>
  <si>
    <t>Ремонт тамбурной двери (сварочне работы) Подъезд №2</t>
  </si>
  <si>
    <t>Установка водосточной трубы на подъездный козырек. Ремонт урны.</t>
  </si>
  <si>
    <t>Обследование квартиры, замена участка стояка отопления и подводки к батарее Квартира №129</t>
  </si>
  <si>
    <t>Замена отрезка трубы на стояке отопления Квартира №128</t>
  </si>
  <si>
    <t>Итого за ноябрь</t>
  </si>
  <si>
    <t>Просушка натяжных потолков Квартира №121</t>
  </si>
  <si>
    <t>Обследование квартиры №117 течь не обнаружена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</si>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</sst>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7" fillId="0" borderId="1" xfId="0" applyFont="1" applyBorder="1" applyAlignment="1">
      <alignment wrapText="1"/>
    </xf>
    <xf numFmtId="2" fontId="6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 wrapText="1"/>
    </xf>
    <xf numFmtId="0" fontId="0" fillId="0" borderId="6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opLeftCell="A47" workbookViewId="0">
      <selection activeCell="D66" sqref="D6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0" t="s">
        <v>4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8"/>
      <c r="B5" s="59" t="s">
        <v>2</v>
      </c>
      <c r="C5" s="58"/>
      <c r="D5" s="58"/>
      <c r="E5" s="1"/>
      <c r="F5" s="1"/>
      <c r="G5" s="1"/>
      <c r="H5" s="1"/>
    </row>
    <row r="6" spans="1:8" ht="30" x14ac:dyDescent="0.25">
      <c r="A6" s="60">
        <v>1</v>
      </c>
      <c r="B6" s="60" t="s">
        <v>57</v>
      </c>
      <c r="C6" s="60">
        <v>1223.92</v>
      </c>
      <c r="D6" s="59"/>
      <c r="E6" s="1"/>
      <c r="F6" s="1"/>
    </row>
    <row r="7" spans="1:8" ht="60" x14ac:dyDescent="0.25">
      <c r="A7" s="60">
        <v>2</v>
      </c>
      <c r="B7" s="60" t="s">
        <v>62</v>
      </c>
      <c r="C7" s="60">
        <v>935</v>
      </c>
      <c r="D7" s="60"/>
      <c r="E7" s="1"/>
      <c r="F7" s="1"/>
    </row>
    <row r="8" spans="1:8" x14ac:dyDescent="0.25">
      <c r="A8" s="60"/>
      <c r="B8" s="59" t="s">
        <v>63</v>
      </c>
      <c r="C8" s="60">
        <f>SUM(C6:C7)</f>
        <v>2158.92</v>
      </c>
      <c r="D8" s="59">
        <f>C8</f>
        <v>2158.92</v>
      </c>
      <c r="E8" s="1"/>
      <c r="F8" s="1"/>
    </row>
    <row r="9" spans="1:8" x14ac:dyDescent="0.25">
      <c r="A9" s="58"/>
      <c r="B9" s="59" t="s">
        <v>5</v>
      </c>
      <c r="C9" s="58"/>
      <c r="D9" s="58"/>
      <c r="E9" s="1"/>
      <c r="F9" s="1"/>
    </row>
    <row r="10" spans="1:8" ht="30" x14ac:dyDescent="0.25">
      <c r="A10" s="60">
        <v>1</v>
      </c>
      <c r="B10" s="60" t="s">
        <v>57</v>
      </c>
      <c r="C10" s="60">
        <v>1223.92</v>
      </c>
      <c r="D10" s="59"/>
      <c r="E10" s="1"/>
      <c r="F10" s="1"/>
    </row>
    <row r="11" spans="1:8" s="5" customFormat="1" ht="60" x14ac:dyDescent="0.25">
      <c r="A11" s="60">
        <v>2</v>
      </c>
      <c r="B11" s="60" t="s">
        <v>62</v>
      </c>
      <c r="C11" s="60">
        <v>935</v>
      </c>
      <c r="D11" s="60"/>
      <c r="E11" s="4"/>
      <c r="F11" s="4"/>
    </row>
    <row r="12" spans="1:8" s="5" customFormat="1" x14ac:dyDescent="0.25">
      <c r="A12" s="60">
        <v>3</v>
      </c>
      <c r="B12" s="60" t="s">
        <v>70</v>
      </c>
      <c r="C12" s="60">
        <v>2686</v>
      </c>
      <c r="D12" s="59"/>
      <c r="E12" s="4"/>
      <c r="F12" s="4"/>
    </row>
    <row r="13" spans="1:8" s="5" customFormat="1" x14ac:dyDescent="0.25">
      <c r="A13" s="60"/>
      <c r="B13" s="59" t="s">
        <v>71</v>
      </c>
      <c r="C13" s="59">
        <f>SUM(C10:C12)</f>
        <v>4844.92</v>
      </c>
      <c r="D13" s="59">
        <f>C13+D8</f>
        <v>7003.84</v>
      </c>
      <c r="E13" s="4"/>
      <c r="F13" s="4"/>
    </row>
    <row r="14" spans="1:8" s="5" customFormat="1" x14ac:dyDescent="0.25">
      <c r="A14" s="60"/>
      <c r="B14" s="59" t="s">
        <v>3</v>
      </c>
      <c r="C14" s="60"/>
      <c r="D14" s="59"/>
      <c r="E14" s="4"/>
      <c r="F14" s="4"/>
    </row>
    <row r="15" spans="1:8" s="5" customFormat="1" ht="30" x14ac:dyDescent="0.25">
      <c r="A15" s="60">
        <v>1</v>
      </c>
      <c r="B15" s="60" t="s">
        <v>57</v>
      </c>
      <c r="C15" s="60">
        <v>1223.92</v>
      </c>
      <c r="D15" s="59"/>
      <c r="E15" s="4"/>
      <c r="F15" s="4"/>
    </row>
    <row r="16" spans="1:8" ht="60" x14ac:dyDescent="0.25">
      <c r="A16" s="60">
        <v>2</v>
      </c>
      <c r="B16" s="60" t="s">
        <v>62</v>
      </c>
      <c r="C16" s="60">
        <v>935</v>
      </c>
      <c r="D16" s="60"/>
      <c r="E16" s="1"/>
      <c r="F16" s="1"/>
    </row>
    <row r="17" spans="1:6" x14ac:dyDescent="0.25">
      <c r="A17" s="60">
        <v>3</v>
      </c>
      <c r="B17" s="60" t="s">
        <v>73</v>
      </c>
      <c r="C17" s="60">
        <v>794</v>
      </c>
      <c r="D17" s="60"/>
      <c r="E17" s="1"/>
      <c r="F17" s="1"/>
    </row>
    <row r="18" spans="1:6" x14ac:dyDescent="0.25">
      <c r="A18" s="60"/>
      <c r="B18" s="59" t="s">
        <v>74</v>
      </c>
      <c r="C18" s="59">
        <f>SUM(C15:C17)</f>
        <v>2952.92</v>
      </c>
      <c r="D18" s="59">
        <f>C18+D13</f>
        <v>9956.76</v>
      </c>
      <c r="E18" s="1"/>
      <c r="F18" s="1"/>
    </row>
    <row r="19" spans="1:6" x14ac:dyDescent="0.25">
      <c r="A19" s="60"/>
      <c r="B19" s="59" t="s">
        <v>7</v>
      </c>
      <c r="C19" s="60"/>
      <c r="D19" s="59"/>
      <c r="E19" s="1"/>
      <c r="F19" s="1"/>
    </row>
    <row r="20" spans="1:6" ht="30" x14ac:dyDescent="0.25">
      <c r="A20" s="60">
        <v>1</v>
      </c>
      <c r="B20" s="60" t="s">
        <v>57</v>
      </c>
      <c r="C20" s="60">
        <v>1223.92</v>
      </c>
      <c r="D20" s="59"/>
      <c r="E20" s="1"/>
      <c r="F20" s="1"/>
    </row>
    <row r="21" spans="1:6" s="5" customFormat="1" ht="60" x14ac:dyDescent="0.25">
      <c r="A21" s="60">
        <v>2</v>
      </c>
      <c r="B21" s="60" t="s">
        <v>62</v>
      </c>
      <c r="C21" s="60">
        <v>935</v>
      </c>
      <c r="D21" s="60"/>
      <c r="E21" s="4"/>
      <c r="F21" s="4"/>
    </row>
    <row r="22" spans="1:6" s="5" customFormat="1" x14ac:dyDescent="0.25">
      <c r="A22" s="60"/>
      <c r="B22" s="59" t="s">
        <v>77</v>
      </c>
      <c r="C22" s="59">
        <f>SUM(C20:C21)</f>
        <v>2158.92</v>
      </c>
      <c r="D22" s="59">
        <f>C22+D18</f>
        <v>12115.68</v>
      </c>
      <c r="E22" s="4"/>
      <c r="F22" s="4"/>
    </row>
    <row r="23" spans="1:6" s="5" customFormat="1" x14ac:dyDescent="0.25">
      <c r="A23" s="60"/>
      <c r="B23" s="59" t="s">
        <v>8</v>
      </c>
      <c r="C23" s="60"/>
      <c r="D23" s="59"/>
      <c r="E23" s="4"/>
      <c r="F23" s="4"/>
    </row>
    <row r="24" spans="1:6" ht="30" x14ac:dyDescent="0.25">
      <c r="A24" s="60">
        <v>1</v>
      </c>
      <c r="B24" s="60" t="s">
        <v>57</v>
      </c>
      <c r="C24" s="60">
        <v>1223.92</v>
      </c>
      <c r="D24" s="59"/>
      <c r="E24" s="1"/>
      <c r="F24" s="1"/>
    </row>
    <row r="25" spans="1:6" ht="60" x14ac:dyDescent="0.25">
      <c r="A25" s="60">
        <v>2</v>
      </c>
      <c r="B25" s="60" t="s">
        <v>62</v>
      </c>
      <c r="C25" s="60">
        <v>935</v>
      </c>
      <c r="D25" s="60"/>
      <c r="E25" s="1"/>
      <c r="F25" s="1"/>
    </row>
    <row r="26" spans="1:6" x14ac:dyDescent="0.25">
      <c r="A26" s="60">
        <v>3</v>
      </c>
      <c r="B26" s="60" t="s">
        <v>80</v>
      </c>
      <c r="C26" s="60">
        <v>1228</v>
      </c>
      <c r="D26" s="59"/>
      <c r="E26" s="1"/>
      <c r="F26" s="1"/>
    </row>
    <row r="27" spans="1:6" x14ac:dyDescent="0.25">
      <c r="A27" s="60"/>
      <c r="B27" s="59" t="s">
        <v>81</v>
      </c>
      <c r="C27" s="59">
        <f>SUM(C24:C26)</f>
        <v>3386.92</v>
      </c>
      <c r="D27" s="59">
        <f>C27+D22</f>
        <v>15502.6</v>
      </c>
      <c r="E27" s="1"/>
      <c r="F27" s="1"/>
    </row>
    <row r="28" spans="1:6" x14ac:dyDescent="0.25">
      <c r="A28" s="60"/>
      <c r="B28" s="59" t="s">
        <v>9</v>
      </c>
      <c r="C28" s="60"/>
      <c r="D28" s="59"/>
      <c r="E28" s="1"/>
      <c r="F28" s="1"/>
    </row>
    <row r="29" spans="1:6" ht="30" x14ac:dyDescent="0.25">
      <c r="A29" s="60">
        <v>1</v>
      </c>
      <c r="B29" s="60" t="s">
        <v>57</v>
      </c>
      <c r="C29" s="60">
        <v>1223.92</v>
      </c>
      <c r="D29" s="59"/>
      <c r="E29" s="1"/>
      <c r="F29" s="1"/>
    </row>
    <row r="30" spans="1:6" ht="60" x14ac:dyDescent="0.25">
      <c r="A30" s="60">
        <v>2</v>
      </c>
      <c r="B30" s="60" t="s">
        <v>62</v>
      </c>
      <c r="C30" s="60">
        <v>935</v>
      </c>
      <c r="D30" s="60"/>
      <c r="E30" s="1"/>
      <c r="F30" s="1"/>
    </row>
    <row r="31" spans="1:6" x14ac:dyDescent="0.25">
      <c r="A31" s="60"/>
      <c r="B31" s="59" t="s">
        <v>86</v>
      </c>
      <c r="C31" s="59">
        <f>SUM(C29:C30)</f>
        <v>2158.92</v>
      </c>
      <c r="D31" s="59">
        <f>C31+D27</f>
        <v>17661.52</v>
      </c>
      <c r="E31" s="1"/>
      <c r="F31" s="1"/>
    </row>
    <row r="32" spans="1:6" x14ac:dyDescent="0.25">
      <c r="A32" s="60"/>
      <c r="B32" s="59" t="s">
        <v>10</v>
      </c>
      <c r="C32" s="60"/>
      <c r="D32" s="59"/>
      <c r="E32" s="1"/>
      <c r="F32" s="1"/>
    </row>
    <row r="33" spans="1:6" ht="30" x14ac:dyDescent="0.25">
      <c r="A33" s="60">
        <v>1</v>
      </c>
      <c r="B33" s="60" t="s">
        <v>57</v>
      </c>
      <c r="C33" s="60">
        <v>1223.92</v>
      </c>
      <c r="D33" s="59"/>
      <c r="E33" s="1"/>
      <c r="F33" s="1"/>
    </row>
    <row r="34" spans="1:6" ht="60" x14ac:dyDescent="0.25">
      <c r="A34" s="60">
        <v>2</v>
      </c>
      <c r="B34" s="60" t="s">
        <v>62</v>
      </c>
      <c r="C34" s="60">
        <v>935</v>
      </c>
      <c r="D34" s="60"/>
      <c r="E34" s="1"/>
      <c r="F34" s="1"/>
    </row>
    <row r="35" spans="1:6" x14ac:dyDescent="0.25">
      <c r="A35" s="60">
        <v>3</v>
      </c>
      <c r="B35" s="60" t="s">
        <v>91</v>
      </c>
      <c r="C35" s="60">
        <v>1488</v>
      </c>
      <c r="D35" s="59"/>
      <c r="E35" s="1"/>
      <c r="F35" s="1"/>
    </row>
    <row r="36" spans="1:6" x14ac:dyDescent="0.25">
      <c r="A36" s="60"/>
      <c r="B36" s="59" t="s">
        <v>92</v>
      </c>
      <c r="C36" s="59">
        <f>SUM(C33:C35)</f>
        <v>3646.92</v>
      </c>
      <c r="D36" s="59">
        <f>C36+D31</f>
        <v>21308.440000000002</v>
      </c>
      <c r="E36" s="1"/>
      <c r="F36" s="1"/>
    </row>
    <row r="37" spans="1:6" x14ac:dyDescent="0.25">
      <c r="A37" s="60"/>
      <c r="B37" s="59" t="s">
        <v>11</v>
      </c>
      <c r="C37" s="60"/>
      <c r="D37" s="59"/>
      <c r="E37" s="1"/>
      <c r="F37" s="1"/>
    </row>
    <row r="38" spans="1:6" ht="30" x14ac:dyDescent="0.25">
      <c r="A38" s="60">
        <v>1</v>
      </c>
      <c r="B38" s="60" t="s">
        <v>57</v>
      </c>
      <c r="C38" s="60">
        <v>1223.92</v>
      </c>
      <c r="D38" s="59"/>
      <c r="E38" s="1"/>
      <c r="F38" s="1"/>
    </row>
    <row r="39" spans="1:6" ht="60" x14ac:dyDescent="0.25">
      <c r="A39" s="60">
        <v>2</v>
      </c>
      <c r="B39" s="60" t="s">
        <v>62</v>
      </c>
      <c r="C39" s="60">
        <v>935</v>
      </c>
      <c r="D39" s="60"/>
      <c r="E39" s="1"/>
      <c r="F39" s="1"/>
    </row>
    <row r="40" spans="1:6" x14ac:dyDescent="0.25">
      <c r="A40" s="60"/>
      <c r="B40" s="59" t="s">
        <v>94</v>
      </c>
      <c r="C40" s="59">
        <f>SUM(C38:C39)</f>
        <v>2158.92</v>
      </c>
      <c r="D40" s="59">
        <f>C40+D36</f>
        <v>23467.360000000001</v>
      </c>
      <c r="E40" s="1"/>
      <c r="F40" s="1"/>
    </row>
    <row r="41" spans="1:6" x14ac:dyDescent="0.25">
      <c r="A41" s="60"/>
      <c r="B41" s="59" t="s">
        <v>12</v>
      </c>
      <c r="C41" s="60"/>
      <c r="D41" s="59"/>
      <c r="E41" s="1"/>
      <c r="F41" s="1"/>
    </row>
    <row r="42" spans="1:6" ht="30" x14ac:dyDescent="0.25">
      <c r="A42" s="60">
        <v>1</v>
      </c>
      <c r="B42" s="60" t="s">
        <v>57</v>
      </c>
      <c r="C42" s="60">
        <v>1223.92</v>
      </c>
      <c r="D42" s="59"/>
      <c r="E42" s="1"/>
      <c r="F42" s="1"/>
    </row>
    <row r="43" spans="1:6" ht="60" x14ac:dyDescent="0.25">
      <c r="A43" s="60">
        <v>2</v>
      </c>
      <c r="B43" s="60" t="s">
        <v>62</v>
      </c>
      <c r="C43" s="60">
        <v>935</v>
      </c>
      <c r="D43" s="60"/>
      <c r="E43" s="1"/>
      <c r="F43" s="1"/>
    </row>
    <row r="44" spans="1:6" ht="30" x14ac:dyDescent="0.25">
      <c r="A44" s="60">
        <v>3</v>
      </c>
      <c r="B44" s="60" t="s">
        <v>95</v>
      </c>
      <c r="C44" s="60">
        <v>805.06</v>
      </c>
      <c r="D44" s="59"/>
      <c r="E44" s="1"/>
      <c r="F44" s="1"/>
    </row>
    <row r="45" spans="1:6" x14ac:dyDescent="0.25">
      <c r="A45" s="60"/>
      <c r="B45" s="59" t="s">
        <v>96</v>
      </c>
      <c r="C45" s="59">
        <f>SUM(C42:C44)</f>
        <v>2963.98</v>
      </c>
      <c r="D45" s="59">
        <f>C45+D40</f>
        <v>26431.34</v>
      </c>
      <c r="E45" s="1"/>
      <c r="F45" s="1"/>
    </row>
    <row r="46" spans="1:6" x14ac:dyDescent="0.25">
      <c r="A46" s="60"/>
      <c r="B46" s="59" t="s">
        <v>13</v>
      </c>
      <c r="C46" s="60"/>
      <c r="D46" s="59"/>
      <c r="E46" s="1"/>
      <c r="F46" s="1"/>
    </row>
    <row r="47" spans="1:6" ht="30" x14ac:dyDescent="0.25">
      <c r="A47" s="60">
        <v>1</v>
      </c>
      <c r="B47" s="60" t="s">
        <v>57</v>
      </c>
      <c r="C47" s="60">
        <v>1223.92</v>
      </c>
      <c r="D47" s="59"/>
      <c r="E47" s="1"/>
      <c r="F47" s="1"/>
    </row>
    <row r="48" spans="1:6" ht="60" x14ac:dyDescent="0.25">
      <c r="A48" s="60">
        <v>2</v>
      </c>
      <c r="B48" s="60" t="s">
        <v>62</v>
      </c>
      <c r="C48" s="60">
        <v>935</v>
      </c>
      <c r="D48" s="60"/>
      <c r="E48" s="1"/>
      <c r="F48" s="1"/>
    </row>
    <row r="49" spans="1:6" x14ac:dyDescent="0.25">
      <c r="A49" s="60">
        <v>3</v>
      </c>
      <c r="B49" s="60" t="s">
        <v>102</v>
      </c>
      <c r="C49" s="60">
        <v>4396.3</v>
      </c>
      <c r="D49" s="59"/>
      <c r="E49" s="1"/>
      <c r="F49" s="1"/>
    </row>
    <row r="50" spans="1:6" x14ac:dyDescent="0.25">
      <c r="A50" s="60">
        <v>4</v>
      </c>
      <c r="B50" s="60" t="s">
        <v>91</v>
      </c>
      <c r="C50" s="60">
        <v>4647.2</v>
      </c>
      <c r="D50" s="60"/>
      <c r="E50" s="1"/>
      <c r="F50" s="1"/>
    </row>
    <row r="51" spans="1:6" x14ac:dyDescent="0.25">
      <c r="A51" s="60">
        <v>5</v>
      </c>
      <c r="B51" s="60" t="s">
        <v>103</v>
      </c>
      <c r="C51" s="60">
        <v>744</v>
      </c>
      <c r="D51" s="60"/>
      <c r="E51" s="1"/>
      <c r="F51" s="1"/>
    </row>
    <row r="52" spans="1:6" x14ac:dyDescent="0.25">
      <c r="A52" s="60">
        <v>6</v>
      </c>
      <c r="B52" s="60" t="s">
        <v>104</v>
      </c>
      <c r="C52" s="60">
        <v>372</v>
      </c>
      <c r="D52" s="60"/>
      <c r="E52" s="1"/>
      <c r="F52" s="1"/>
    </row>
    <row r="53" spans="1:6" x14ac:dyDescent="0.25">
      <c r="A53" s="60">
        <v>7</v>
      </c>
      <c r="B53" s="60" t="s">
        <v>105</v>
      </c>
      <c r="C53" s="60">
        <v>750</v>
      </c>
      <c r="D53" s="59"/>
      <c r="E53" s="1"/>
      <c r="F53" s="1"/>
    </row>
    <row r="54" spans="1:6" x14ac:dyDescent="0.25">
      <c r="A54" s="60"/>
      <c r="B54" s="59" t="s">
        <v>106</v>
      </c>
      <c r="C54" s="59">
        <f>SUM(C47:C53)</f>
        <v>13068.42</v>
      </c>
      <c r="D54" s="59">
        <f>C54+D45</f>
        <v>39499.760000000002</v>
      </c>
      <c r="E54" s="1"/>
      <c r="F54" s="1"/>
    </row>
    <row r="55" spans="1:6" x14ac:dyDescent="0.25">
      <c r="A55" s="60"/>
      <c r="B55" s="59" t="s">
        <v>14</v>
      </c>
      <c r="C55" s="60"/>
      <c r="D55" s="59"/>
      <c r="E55" s="1"/>
      <c r="F55" s="1"/>
    </row>
    <row r="56" spans="1:6" ht="30" x14ac:dyDescent="0.25">
      <c r="A56" s="60">
        <v>1</v>
      </c>
      <c r="B56" s="60" t="s">
        <v>57</v>
      </c>
      <c r="C56" s="60">
        <v>1223.92</v>
      </c>
      <c r="D56" s="59"/>
      <c r="E56" s="1"/>
      <c r="F56" s="1"/>
    </row>
    <row r="57" spans="1:6" ht="60" x14ac:dyDescent="0.25">
      <c r="A57" s="60">
        <v>2</v>
      </c>
      <c r="B57" s="60" t="s">
        <v>62</v>
      </c>
      <c r="C57" s="60">
        <v>935</v>
      </c>
      <c r="D57" s="60"/>
      <c r="E57" s="1"/>
      <c r="F57" s="1"/>
    </row>
    <row r="58" spans="1:6" ht="30" x14ac:dyDescent="0.25">
      <c r="A58" s="11">
        <v>3</v>
      </c>
      <c r="B58" s="11" t="s">
        <v>109</v>
      </c>
      <c r="C58" s="11">
        <v>4793.5200000000004</v>
      </c>
      <c r="D58" s="3"/>
      <c r="E58" s="1"/>
      <c r="F58" s="1"/>
    </row>
    <row r="59" spans="1:6" ht="30" x14ac:dyDescent="0.25">
      <c r="A59" s="11">
        <v>4</v>
      </c>
      <c r="B59" s="11" t="s">
        <v>110</v>
      </c>
      <c r="C59" s="11">
        <v>1967.74</v>
      </c>
      <c r="D59" s="3"/>
      <c r="E59" s="1"/>
      <c r="F59" s="1"/>
    </row>
    <row r="60" spans="1:6" x14ac:dyDescent="0.25">
      <c r="A60" s="11"/>
      <c r="B60" s="3" t="s">
        <v>111</v>
      </c>
      <c r="C60" s="3">
        <f>SUM(C56:C59)</f>
        <v>8920.18</v>
      </c>
      <c r="D60" s="3">
        <f>C60+D54</f>
        <v>48419.94</v>
      </c>
      <c r="E60" s="1"/>
      <c r="F60" s="1"/>
    </row>
    <row r="61" spans="1:6" x14ac:dyDescent="0.25">
      <c r="A61" s="60"/>
      <c r="B61" s="59" t="s">
        <v>15</v>
      </c>
      <c r="C61" s="60"/>
      <c r="D61" s="59"/>
      <c r="E61" s="1"/>
      <c r="F61" s="1"/>
    </row>
    <row r="62" spans="1:6" ht="30" x14ac:dyDescent="0.25">
      <c r="A62" s="60">
        <v>1</v>
      </c>
      <c r="B62" s="60" t="s">
        <v>57</v>
      </c>
      <c r="C62" s="60">
        <v>1223.92</v>
      </c>
      <c r="D62" s="59"/>
      <c r="E62" s="1"/>
      <c r="F62" s="1"/>
    </row>
    <row r="63" spans="1:6" ht="60" x14ac:dyDescent="0.25">
      <c r="A63" s="60">
        <v>2</v>
      </c>
      <c r="B63" s="60" t="s">
        <v>62</v>
      </c>
      <c r="C63" s="60">
        <v>935</v>
      </c>
      <c r="D63" s="60"/>
      <c r="E63" s="1"/>
      <c r="F63" s="1"/>
    </row>
    <row r="64" spans="1:6" ht="30" x14ac:dyDescent="0.25">
      <c r="A64" s="11">
        <v>3</v>
      </c>
      <c r="B64" s="11" t="s">
        <v>113</v>
      </c>
      <c r="C64" s="11">
        <v>372</v>
      </c>
      <c r="D64" s="3"/>
      <c r="E64" s="1"/>
      <c r="F64" s="1"/>
    </row>
    <row r="65" spans="1:6" x14ac:dyDescent="0.25">
      <c r="A65" s="11"/>
      <c r="B65" s="3" t="s">
        <v>114</v>
      </c>
      <c r="C65" s="3">
        <f>SUM(C62:C64)</f>
        <v>2530.92</v>
      </c>
      <c r="D65" s="3">
        <f>C65+D60</f>
        <v>50950.86</v>
      </c>
      <c r="E65" s="1"/>
      <c r="F65" s="1"/>
    </row>
    <row r="66" spans="1:6" x14ac:dyDescent="0.25">
      <c r="A66" s="11"/>
      <c r="B66" s="3"/>
      <c r="C66" s="11"/>
      <c r="D66" s="3"/>
      <c r="E66" s="1"/>
      <c r="F66" s="1"/>
    </row>
    <row r="67" spans="1:6" x14ac:dyDescent="0.25">
      <c r="A67" s="11"/>
      <c r="B67" s="11"/>
      <c r="C67" s="11"/>
      <c r="D67" s="3"/>
      <c r="E67" s="1"/>
      <c r="F67" s="1"/>
    </row>
    <row r="68" spans="1:6" x14ac:dyDescent="0.25">
      <c r="A68" s="11"/>
      <c r="B68" s="3"/>
      <c r="C68" s="11"/>
      <c r="D68" s="3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40"/>
      <c r="C71" s="11"/>
      <c r="D71" s="3"/>
      <c r="E71" s="1"/>
      <c r="F71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tabSelected="1" topLeftCell="A43" workbookViewId="0">
      <selection activeCell="D70" sqref="D70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0" t="s">
        <v>66</v>
      </c>
      <c r="C1" s="70"/>
      <c r="D1" s="70"/>
      <c r="E1" s="6"/>
      <c r="F1" s="6"/>
      <c r="G1" s="6"/>
    </row>
    <row r="2" spans="1:15" ht="15.95" customHeight="1" x14ac:dyDescent="0.25">
      <c r="A2" s="1"/>
      <c r="B2" s="2" t="s">
        <v>51</v>
      </c>
      <c r="C2" s="31"/>
      <c r="D2" s="31"/>
      <c r="E2" s="1"/>
      <c r="F2" s="1"/>
      <c r="G2" s="1"/>
    </row>
    <row r="3" spans="1:15" ht="15.95" customHeight="1" x14ac:dyDescent="0.25">
      <c r="A3" s="1"/>
      <c r="B3" s="70" t="s">
        <v>6</v>
      </c>
      <c r="C3" s="70"/>
      <c r="D3" s="70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8"/>
      <c r="B5" s="59" t="s">
        <v>2</v>
      </c>
      <c r="C5" s="58"/>
      <c r="D5" s="58"/>
      <c r="E5" s="1"/>
      <c r="F5" s="1"/>
      <c r="G5" s="1"/>
    </row>
    <row r="6" spans="1:15" x14ac:dyDescent="0.25">
      <c r="A6" s="58">
        <v>1</v>
      </c>
      <c r="B6" s="60" t="s">
        <v>59</v>
      </c>
      <c r="C6" s="60">
        <v>5184</v>
      </c>
      <c r="D6" s="61"/>
      <c r="E6" s="1"/>
      <c r="F6" s="1"/>
      <c r="G6" s="1"/>
    </row>
    <row r="7" spans="1:15" s="1" customFormat="1" x14ac:dyDescent="0.25">
      <c r="A7" s="60">
        <v>2</v>
      </c>
      <c r="B7" s="60" t="s">
        <v>60</v>
      </c>
      <c r="C7" s="60">
        <v>4176</v>
      </c>
      <c r="D7" s="60"/>
      <c r="H7"/>
      <c r="I7"/>
      <c r="J7"/>
      <c r="K7"/>
      <c r="L7"/>
      <c r="M7"/>
      <c r="N7"/>
      <c r="O7"/>
    </row>
    <row r="8" spans="1:15" s="4" customFormat="1" x14ac:dyDescent="0.25">
      <c r="A8" s="60">
        <v>3</v>
      </c>
      <c r="B8" s="60" t="s">
        <v>64</v>
      </c>
      <c r="C8" s="60">
        <v>198</v>
      </c>
      <c r="D8" s="59"/>
      <c r="F8" s="1"/>
      <c r="H8"/>
      <c r="I8"/>
      <c r="J8"/>
      <c r="K8"/>
      <c r="L8"/>
      <c r="M8"/>
      <c r="N8"/>
      <c r="O8"/>
    </row>
    <row r="9" spans="1:15" s="1" customFormat="1" ht="15" customHeight="1" x14ac:dyDescent="0.25">
      <c r="A9" s="60"/>
      <c r="B9" s="59" t="s">
        <v>63</v>
      </c>
      <c r="C9" s="59">
        <f>SUM(C6:C8)</f>
        <v>9558</v>
      </c>
      <c r="D9" s="59">
        <f>C9</f>
        <v>9558</v>
      </c>
      <c r="H9"/>
      <c r="I9"/>
      <c r="J9"/>
      <c r="K9"/>
      <c r="L9"/>
      <c r="M9"/>
      <c r="N9"/>
      <c r="O9"/>
    </row>
    <row r="10" spans="1:15" s="1" customFormat="1" x14ac:dyDescent="0.25">
      <c r="A10" s="58"/>
      <c r="B10" s="59" t="s">
        <v>5</v>
      </c>
      <c r="C10" s="58"/>
      <c r="D10" s="60"/>
      <c r="H10"/>
      <c r="I10"/>
      <c r="J10"/>
      <c r="K10"/>
      <c r="L10"/>
      <c r="M10"/>
      <c r="N10"/>
      <c r="O10"/>
    </row>
    <row r="11" spans="1:15" s="1" customFormat="1" x14ac:dyDescent="0.25">
      <c r="A11" s="58">
        <v>1</v>
      </c>
      <c r="B11" s="60" t="s">
        <v>59</v>
      </c>
      <c r="C11" s="60">
        <v>5184</v>
      </c>
      <c r="D11" s="61"/>
      <c r="H11"/>
      <c r="I11"/>
      <c r="J11"/>
      <c r="K11"/>
      <c r="L11"/>
      <c r="M11"/>
      <c r="N11"/>
      <c r="O11"/>
    </row>
    <row r="12" spans="1:15" s="1" customFormat="1" x14ac:dyDescent="0.25">
      <c r="A12" s="60">
        <v>2</v>
      </c>
      <c r="B12" s="60" t="s">
        <v>60</v>
      </c>
      <c r="C12" s="60">
        <v>4176</v>
      </c>
      <c r="D12" s="60"/>
      <c r="H12"/>
      <c r="I12"/>
      <c r="J12"/>
      <c r="K12"/>
      <c r="L12"/>
      <c r="M12"/>
      <c r="N12"/>
      <c r="O12"/>
    </row>
    <row r="13" spans="1:15" s="4" customFormat="1" x14ac:dyDescent="0.25">
      <c r="A13" s="60">
        <v>3</v>
      </c>
      <c r="B13" s="60" t="s">
        <v>64</v>
      </c>
      <c r="C13" s="60">
        <v>438</v>
      </c>
      <c r="D13" s="59"/>
      <c r="H13"/>
      <c r="I13"/>
      <c r="J13"/>
      <c r="K13"/>
      <c r="L13"/>
      <c r="M13"/>
      <c r="N13"/>
      <c r="O13"/>
    </row>
    <row r="14" spans="1:15" s="4" customFormat="1" x14ac:dyDescent="0.25">
      <c r="A14" s="60"/>
      <c r="B14" s="59" t="s">
        <v>71</v>
      </c>
      <c r="C14" s="59">
        <f>SUM(C11:C13)</f>
        <v>9798</v>
      </c>
      <c r="D14" s="59">
        <f>C14+D9</f>
        <v>19356</v>
      </c>
      <c r="H14"/>
      <c r="I14"/>
      <c r="J14"/>
      <c r="K14"/>
      <c r="L14"/>
      <c r="M14"/>
      <c r="N14"/>
      <c r="O14"/>
    </row>
    <row r="15" spans="1:15" s="4" customFormat="1" x14ac:dyDescent="0.25">
      <c r="A15" s="60"/>
      <c r="B15" s="59" t="s">
        <v>3</v>
      </c>
      <c r="C15" s="60"/>
      <c r="D15" s="59"/>
      <c r="H15"/>
      <c r="I15"/>
      <c r="J15"/>
      <c r="K15"/>
      <c r="L15"/>
      <c r="M15"/>
      <c r="N15"/>
      <c r="O15"/>
    </row>
    <row r="16" spans="1:15" s="4" customFormat="1" x14ac:dyDescent="0.25">
      <c r="A16" s="58">
        <v>1</v>
      </c>
      <c r="B16" s="60" t="s">
        <v>59</v>
      </c>
      <c r="C16" s="60">
        <v>5184</v>
      </c>
      <c r="D16" s="61"/>
      <c r="H16"/>
      <c r="I16"/>
      <c r="J16"/>
      <c r="K16"/>
      <c r="L16"/>
      <c r="M16"/>
      <c r="N16"/>
      <c r="O16"/>
    </row>
    <row r="17" spans="1:15" s="4" customFormat="1" x14ac:dyDescent="0.25">
      <c r="A17" s="60">
        <v>2</v>
      </c>
      <c r="B17" s="60" t="s">
        <v>60</v>
      </c>
      <c r="C17" s="60">
        <v>4176</v>
      </c>
      <c r="D17" s="60"/>
      <c r="H17"/>
      <c r="I17"/>
      <c r="J17"/>
      <c r="K17"/>
      <c r="L17"/>
      <c r="M17"/>
      <c r="N17"/>
      <c r="O17"/>
    </row>
    <row r="18" spans="1:15" s="1" customFormat="1" x14ac:dyDescent="0.25">
      <c r="A18" s="60"/>
      <c r="B18" s="59" t="s">
        <v>74</v>
      </c>
      <c r="C18" s="59">
        <f>SUM(C16:C17)</f>
        <v>9360</v>
      </c>
      <c r="D18" s="59">
        <f>C18+D14</f>
        <v>28716</v>
      </c>
      <c r="H18"/>
      <c r="I18"/>
      <c r="J18"/>
      <c r="K18"/>
      <c r="L18"/>
      <c r="M18"/>
      <c r="N18"/>
      <c r="O18"/>
    </row>
    <row r="19" spans="1:15" s="1" customFormat="1" x14ac:dyDescent="0.25">
      <c r="A19" s="60"/>
      <c r="B19" s="59" t="s">
        <v>7</v>
      </c>
      <c r="C19" s="60"/>
      <c r="D19" s="59"/>
      <c r="H19"/>
      <c r="I19"/>
      <c r="J19"/>
      <c r="K19"/>
      <c r="L19"/>
      <c r="M19"/>
      <c r="N19"/>
      <c r="O19"/>
    </row>
    <row r="20" spans="1:15" s="1" customFormat="1" x14ac:dyDescent="0.25">
      <c r="A20" s="58">
        <v>1</v>
      </c>
      <c r="B20" s="60" t="s">
        <v>59</v>
      </c>
      <c r="C20" s="60">
        <v>5184</v>
      </c>
      <c r="D20" s="61"/>
      <c r="H20"/>
      <c r="I20"/>
      <c r="J20"/>
      <c r="K20"/>
      <c r="L20"/>
      <c r="M20"/>
      <c r="N20"/>
      <c r="O20"/>
    </row>
    <row r="21" spans="1:15" s="1" customFormat="1" x14ac:dyDescent="0.25">
      <c r="A21" s="60">
        <v>2</v>
      </c>
      <c r="B21" s="60" t="s">
        <v>60</v>
      </c>
      <c r="C21" s="60">
        <v>4176</v>
      </c>
      <c r="D21" s="60"/>
      <c r="H21"/>
      <c r="I21"/>
      <c r="J21"/>
      <c r="K21"/>
      <c r="L21"/>
      <c r="M21"/>
      <c r="N21"/>
      <c r="O21"/>
    </row>
    <row r="22" spans="1:15" s="1" customFormat="1" x14ac:dyDescent="0.25">
      <c r="A22" s="60">
        <v>3</v>
      </c>
      <c r="B22" s="60" t="s">
        <v>78</v>
      </c>
      <c r="C22" s="60">
        <v>6750</v>
      </c>
      <c r="D22" s="59"/>
      <c r="H22"/>
      <c r="I22"/>
      <c r="J22"/>
      <c r="K22"/>
      <c r="L22"/>
      <c r="M22"/>
      <c r="N22"/>
      <c r="O22"/>
    </row>
    <row r="23" spans="1:15" s="4" customFormat="1" x14ac:dyDescent="0.25">
      <c r="A23" s="60">
        <v>4</v>
      </c>
      <c r="B23" s="60" t="s">
        <v>79</v>
      </c>
      <c r="C23" s="60">
        <v>657</v>
      </c>
      <c r="D23" s="59"/>
      <c r="H23"/>
      <c r="I23"/>
      <c r="J23"/>
      <c r="K23"/>
      <c r="L23"/>
      <c r="M23"/>
      <c r="N23"/>
      <c r="O23"/>
    </row>
    <row r="24" spans="1:15" s="1" customFormat="1" x14ac:dyDescent="0.25">
      <c r="A24" s="60"/>
      <c r="B24" s="59" t="s">
        <v>77</v>
      </c>
      <c r="C24" s="59">
        <f>SUM(C20:C23)</f>
        <v>16767</v>
      </c>
      <c r="D24" s="59">
        <f>C24+D18</f>
        <v>45483</v>
      </c>
      <c r="H24"/>
      <c r="I24"/>
      <c r="J24"/>
      <c r="K24"/>
      <c r="L24"/>
      <c r="M24"/>
      <c r="N24"/>
      <c r="O24"/>
    </row>
    <row r="25" spans="1:15" s="1" customFormat="1" x14ac:dyDescent="0.25">
      <c r="A25" s="60"/>
      <c r="B25" s="59" t="s">
        <v>8</v>
      </c>
      <c r="C25" s="60"/>
      <c r="D25" s="60"/>
      <c r="H25"/>
      <c r="I25"/>
      <c r="J25"/>
      <c r="K25"/>
      <c r="L25"/>
      <c r="M25"/>
      <c r="N25"/>
      <c r="O25"/>
    </row>
    <row r="26" spans="1:15" s="1" customFormat="1" x14ac:dyDescent="0.25">
      <c r="A26" s="58">
        <v>1</v>
      </c>
      <c r="B26" s="60" t="s">
        <v>59</v>
      </c>
      <c r="C26" s="60">
        <v>5184</v>
      </c>
      <c r="D26" s="61"/>
      <c r="H26"/>
      <c r="I26"/>
      <c r="J26"/>
      <c r="K26"/>
      <c r="L26"/>
      <c r="M26"/>
      <c r="N26"/>
      <c r="O26"/>
    </row>
    <row r="27" spans="1:15" s="1" customFormat="1" x14ac:dyDescent="0.25">
      <c r="A27" s="60">
        <v>2</v>
      </c>
      <c r="B27" s="60" t="s">
        <v>60</v>
      </c>
      <c r="C27" s="60">
        <v>4176</v>
      </c>
      <c r="D27" s="60"/>
      <c r="H27"/>
      <c r="I27"/>
      <c r="J27"/>
      <c r="K27"/>
      <c r="L27"/>
      <c r="M27"/>
      <c r="N27"/>
      <c r="O27"/>
    </row>
    <row r="28" spans="1:15" s="1" customFormat="1" x14ac:dyDescent="0.25">
      <c r="A28" s="60">
        <v>3</v>
      </c>
      <c r="B28" s="60" t="s">
        <v>82</v>
      </c>
      <c r="C28" s="60">
        <v>-6750</v>
      </c>
      <c r="D28" s="59"/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60">
        <v>4</v>
      </c>
      <c r="B29" s="60" t="s">
        <v>83</v>
      </c>
      <c r="C29" s="60">
        <v>744</v>
      </c>
      <c r="D29" s="59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60">
        <v>5</v>
      </c>
      <c r="B30" s="60" t="s">
        <v>84</v>
      </c>
      <c r="C30" s="60">
        <v>1600</v>
      </c>
      <c r="D30" s="59"/>
      <c r="H30"/>
      <c r="I30"/>
      <c r="J30"/>
      <c r="K30"/>
      <c r="L30"/>
      <c r="M30"/>
      <c r="N30"/>
      <c r="O30"/>
    </row>
    <row r="31" spans="1:15" s="1" customFormat="1" ht="15.75" customHeight="1" x14ac:dyDescent="0.25">
      <c r="A31" s="60">
        <v>6</v>
      </c>
      <c r="B31" s="60" t="s">
        <v>85</v>
      </c>
      <c r="C31" s="60">
        <v>950</v>
      </c>
      <c r="D31" s="59"/>
      <c r="H31"/>
      <c r="I31"/>
      <c r="J31"/>
      <c r="K31"/>
      <c r="L31"/>
      <c r="M31"/>
      <c r="N31"/>
      <c r="O31"/>
    </row>
    <row r="32" spans="1:15" s="1" customFormat="1" x14ac:dyDescent="0.25">
      <c r="A32" s="60"/>
      <c r="B32" s="59" t="s">
        <v>81</v>
      </c>
      <c r="C32" s="59">
        <f>SUM(C26:C31)</f>
        <v>5904</v>
      </c>
      <c r="D32" s="59">
        <f>C32+D24</f>
        <v>51387</v>
      </c>
      <c r="H32"/>
      <c r="I32"/>
      <c r="J32"/>
      <c r="K32"/>
      <c r="L32"/>
      <c r="M32"/>
      <c r="N32"/>
      <c r="O32"/>
    </row>
    <row r="33" spans="1:4" s="1" customFormat="1" x14ac:dyDescent="0.25">
      <c r="A33" s="60"/>
      <c r="B33" s="59" t="s">
        <v>9</v>
      </c>
      <c r="C33" s="60"/>
      <c r="D33" s="60"/>
    </row>
    <row r="34" spans="1:4" x14ac:dyDescent="0.25">
      <c r="A34" s="58">
        <v>1</v>
      </c>
      <c r="B34" s="60" t="s">
        <v>59</v>
      </c>
      <c r="C34" s="60">
        <v>5184</v>
      </c>
      <c r="D34" s="61"/>
    </row>
    <row r="35" spans="1:4" x14ac:dyDescent="0.25">
      <c r="A35" s="60">
        <v>2</v>
      </c>
      <c r="B35" s="60" t="s">
        <v>60</v>
      </c>
      <c r="C35" s="60">
        <v>4176</v>
      </c>
      <c r="D35" s="60"/>
    </row>
    <row r="36" spans="1:4" x14ac:dyDescent="0.25">
      <c r="A36" s="62"/>
      <c r="B36" s="59" t="s">
        <v>86</v>
      </c>
      <c r="C36" s="63">
        <f>SUM(C34:C35)</f>
        <v>9360</v>
      </c>
      <c r="D36" s="63">
        <f>C36+D32</f>
        <v>60747</v>
      </c>
    </row>
    <row r="37" spans="1:4" x14ac:dyDescent="0.25">
      <c r="A37" s="60"/>
      <c r="B37" s="59" t="s">
        <v>10</v>
      </c>
      <c r="C37" s="60"/>
      <c r="D37" s="60"/>
    </row>
    <row r="38" spans="1:4" x14ac:dyDescent="0.25">
      <c r="A38" s="58">
        <v>1</v>
      </c>
      <c r="B38" s="60" t="s">
        <v>59</v>
      </c>
      <c r="C38" s="60">
        <v>5184</v>
      </c>
      <c r="D38" s="61"/>
    </row>
    <row r="39" spans="1:4" x14ac:dyDescent="0.25">
      <c r="A39" s="60">
        <v>2</v>
      </c>
      <c r="B39" s="60" t="s">
        <v>60</v>
      </c>
      <c r="C39" s="60">
        <v>4176</v>
      </c>
      <c r="D39" s="60"/>
    </row>
    <row r="40" spans="1:4" ht="30" x14ac:dyDescent="0.25">
      <c r="A40" s="62">
        <v>3</v>
      </c>
      <c r="B40" s="60" t="s">
        <v>93</v>
      </c>
      <c r="C40" s="62">
        <v>2554</v>
      </c>
      <c r="D40" s="62"/>
    </row>
    <row r="41" spans="1:4" x14ac:dyDescent="0.25">
      <c r="A41" s="62">
        <v>4</v>
      </c>
      <c r="B41" s="60" t="s">
        <v>85</v>
      </c>
      <c r="C41" s="62">
        <v>2550</v>
      </c>
      <c r="D41" s="62"/>
    </row>
    <row r="42" spans="1:4" x14ac:dyDescent="0.25">
      <c r="A42" s="62"/>
      <c r="B42" s="59" t="s">
        <v>92</v>
      </c>
      <c r="C42" s="59">
        <f>SUM(C38:C41)</f>
        <v>14464</v>
      </c>
      <c r="D42" s="63">
        <f>C42+D36</f>
        <v>75211</v>
      </c>
    </row>
    <row r="43" spans="1:4" x14ac:dyDescent="0.25">
      <c r="A43" s="60"/>
      <c r="B43" s="59" t="s">
        <v>11</v>
      </c>
      <c r="C43" s="60"/>
      <c r="D43" s="60"/>
    </row>
    <row r="44" spans="1:4" x14ac:dyDescent="0.25">
      <c r="A44" s="58">
        <v>1</v>
      </c>
      <c r="B44" s="60" t="s">
        <v>59</v>
      </c>
      <c r="C44" s="60">
        <v>5184</v>
      </c>
      <c r="D44" s="61"/>
    </row>
    <row r="45" spans="1:4" x14ac:dyDescent="0.25">
      <c r="A45" s="60">
        <v>2</v>
      </c>
      <c r="B45" s="60" t="s">
        <v>60</v>
      </c>
      <c r="C45" s="60">
        <v>4176</v>
      </c>
      <c r="D45" s="60"/>
    </row>
    <row r="46" spans="1:4" x14ac:dyDescent="0.25">
      <c r="A46" s="13"/>
      <c r="B46" s="59" t="s">
        <v>94</v>
      </c>
      <c r="C46" s="12">
        <f>SUM(C44:C45)</f>
        <v>9360</v>
      </c>
      <c r="D46" s="12">
        <f>C46+D42</f>
        <v>84571</v>
      </c>
    </row>
    <row r="47" spans="1:4" x14ac:dyDescent="0.25">
      <c r="A47" s="13"/>
      <c r="B47" s="59" t="s">
        <v>12</v>
      </c>
      <c r="C47" s="13"/>
      <c r="D47" s="12"/>
    </row>
    <row r="48" spans="1:4" x14ac:dyDescent="0.25">
      <c r="A48" s="13">
        <v>1</v>
      </c>
      <c r="B48" s="11" t="s">
        <v>97</v>
      </c>
      <c r="C48" s="13">
        <v>1707.5</v>
      </c>
      <c r="D48" s="12"/>
    </row>
    <row r="49" spans="1:4" x14ac:dyDescent="0.25">
      <c r="A49" s="13">
        <v>2</v>
      </c>
      <c r="B49" s="11" t="s">
        <v>98</v>
      </c>
      <c r="C49" s="11">
        <v>1021.5</v>
      </c>
      <c r="D49" s="12"/>
    </row>
    <row r="50" spans="1:4" x14ac:dyDescent="0.25">
      <c r="A50" s="11">
        <v>3</v>
      </c>
      <c r="B50" s="11" t="s">
        <v>79</v>
      </c>
      <c r="C50" s="7">
        <v>876</v>
      </c>
      <c r="D50" s="12"/>
    </row>
    <row r="51" spans="1:4" x14ac:dyDescent="0.25">
      <c r="A51" s="11">
        <v>4</v>
      </c>
      <c r="B51" s="11" t="s">
        <v>99</v>
      </c>
      <c r="C51" s="11">
        <v>1562</v>
      </c>
      <c r="D51" s="12"/>
    </row>
    <row r="52" spans="1:4" x14ac:dyDescent="0.25">
      <c r="A52" s="58">
        <v>5</v>
      </c>
      <c r="B52" s="60" t="s">
        <v>59</v>
      </c>
      <c r="C52" s="60">
        <v>5184</v>
      </c>
      <c r="D52" s="61"/>
    </row>
    <row r="53" spans="1:4" x14ac:dyDescent="0.25">
      <c r="A53" s="60">
        <v>6</v>
      </c>
      <c r="B53" s="60" t="s">
        <v>60</v>
      </c>
      <c r="C53" s="60">
        <v>4176</v>
      </c>
      <c r="D53" s="60"/>
    </row>
    <row r="54" spans="1:4" x14ac:dyDescent="0.25">
      <c r="A54" s="13"/>
      <c r="B54" s="59" t="s">
        <v>96</v>
      </c>
      <c r="C54" s="12">
        <f>SUM(C48:C53)</f>
        <v>14527</v>
      </c>
      <c r="D54" s="12">
        <f>C54+D46</f>
        <v>99098</v>
      </c>
    </row>
    <row r="55" spans="1:4" x14ac:dyDescent="0.25">
      <c r="A55" s="60"/>
      <c r="B55" s="59" t="s">
        <v>13</v>
      </c>
      <c r="C55" s="60"/>
      <c r="D55" s="60"/>
    </row>
    <row r="56" spans="1:4" x14ac:dyDescent="0.25">
      <c r="A56" s="58">
        <v>1</v>
      </c>
      <c r="B56" s="60" t="s">
        <v>59</v>
      </c>
      <c r="C56" s="60">
        <v>5184</v>
      </c>
      <c r="D56" s="61"/>
    </row>
    <row r="57" spans="1:4" x14ac:dyDescent="0.25">
      <c r="A57" s="60">
        <v>2</v>
      </c>
      <c r="B57" s="60" t="s">
        <v>60</v>
      </c>
      <c r="C57" s="60">
        <v>4176</v>
      </c>
      <c r="D57" s="60"/>
    </row>
    <row r="58" spans="1:4" ht="30" x14ac:dyDescent="0.25">
      <c r="A58" s="13">
        <v>3</v>
      </c>
      <c r="B58" s="11" t="s">
        <v>107</v>
      </c>
      <c r="C58" s="13">
        <v>1116</v>
      </c>
      <c r="D58" s="12"/>
    </row>
    <row r="59" spans="1:4" ht="30" x14ac:dyDescent="0.25">
      <c r="A59" s="13">
        <v>4</v>
      </c>
      <c r="B59" s="60" t="s">
        <v>108</v>
      </c>
      <c r="C59" s="13">
        <v>1488</v>
      </c>
      <c r="D59" s="12"/>
    </row>
    <row r="60" spans="1:4" x14ac:dyDescent="0.25">
      <c r="A60" s="13"/>
      <c r="B60" s="59" t="s">
        <v>106</v>
      </c>
      <c r="C60" s="12">
        <f>SUM(C56:C59)</f>
        <v>11964</v>
      </c>
      <c r="D60" s="12">
        <f>C60+D54</f>
        <v>111062</v>
      </c>
    </row>
    <row r="61" spans="1:4" ht="15" customHeight="1" x14ac:dyDescent="0.25">
      <c r="A61" s="60"/>
      <c r="B61" s="59" t="s">
        <v>14</v>
      </c>
      <c r="C61" s="60"/>
      <c r="D61" s="60"/>
    </row>
    <row r="62" spans="1:4" x14ac:dyDescent="0.25">
      <c r="A62" s="58">
        <v>1</v>
      </c>
      <c r="B62" s="60" t="s">
        <v>59</v>
      </c>
      <c r="C62" s="60">
        <v>5184</v>
      </c>
      <c r="D62" s="61"/>
    </row>
    <row r="63" spans="1:4" x14ac:dyDescent="0.25">
      <c r="A63" s="60">
        <v>2</v>
      </c>
      <c r="B63" s="60" t="s">
        <v>60</v>
      </c>
      <c r="C63" s="60">
        <v>4176</v>
      </c>
      <c r="D63" s="60"/>
    </row>
    <row r="64" spans="1:4" x14ac:dyDescent="0.25">
      <c r="A64" s="13">
        <v>3</v>
      </c>
      <c r="B64" s="60" t="s">
        <v>112</v>
      </c>
      <c r="C64" s="13">
        <v>2000</v>
      </c>
      <c r="D64" s="12"/>
    </row>
    <row r="65" spans="1:4" x14ac:dyDescent="0.25">
      <c r="A65" s="13"/>
      <c r="B65" s="59" t="s">
        <v>111</v>
      </c>
      <c r="C65" s="12">
        <f>SUM(C62:C64)</f>
        <v>11360</v>
      </c>
      <c r="D65" s="12">
        <f>C65+D60</f>
        <v>122422</v>
      </c>
    </row>
    <row r="66" spans="1:4" x14ac:dyDescent="0.25">
      <c r="A66" s="60"/>
      <c r="B66" s="59" t="s">
        <v>15</v>
      </c>
      <c r="C66" s="60"/>
      <c r="D66" s="60"/>
    </row>
    <row r="67" spans="1:4" x14ac:dyDescent="0.25">
      <c r="A67" s="58">
        <v>1</v>
      </c>
      <c r="B67" s="60" t="s">
        <v>59</v>
      </c>
      <c r="C67" s="60">
        <v>5184</v>
      </c>
      <c r="D67" s="61"/>
    </row>
    <row r="68" spans="1:4" x14ac:dyDescent="0.25">
      <c r="A68" s="60">
        <v>2</v>
      </c>
      <c r="B68" s="60" t="s">
        <v>60</v>
      </c>
      <c r="C68" s="60">
        <v>4176</v>
      </c>
      <c r="D68" s="60"/>
    </row>
    <row r="69" spans="1:4" x14ac:dyDescent="0.25">
      <c r="A69" s="13"/>
      <c r="B69" s="3" t="s">
        <v>114</v>
      </c>
      <c r="C69" s="3">
        <f>SUM(C67:C68)</f>
        <v>9360</v>
      </c>
      <c r="D69" s="12">
        <f>C69+D65</f>
        <v>131782</v>
      </c>
    </row>
    <row r="70" spans="1:4" x14ac:dyDescent="0.25">
      <c r="A70" s="11"/>
      <c r="B70" s="3"/>
      <c r="C70" s="9"/>
      <c r="D70" s="12"/>
    </row>
    <row r="71" spans="1:4" x14ac:dyDescent="0.25">
      <c r="A71" s="11"/>
      <c r="B71" s="11"/>
      <c r="C71" s="11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11"/>
      <c r="C73" s="13"/>
      <c r="D73" s="13"/>
    </row>
    <row r="74" spans="1:4" x14ac:dyDescent="0.25">
      <c r="A74" s="13"/>
      <c r="B74" s="3"/>
      <c r="C74" s="12"/>
      <c r="D7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6" customWidth="1"/>
    <col min="4" max="4" width="12" customWidth="1"/>
  </cols>
  <sheetData>
    <row r="1" spans="1:4" ht="15.75" x14ac:dyDescent="0.25">
      <c r="A1" s="1"/>
      <c r="B1" s="70" t="s">
        <v>66</v>
      </c>
      <c r="C1" s="70"/>
      <c r="D1" s="70"/>
    </row>
    <row r="2" spans="1:4" ht="15.75" x14ac:dyDescent="0.25">
      <c r="A2" s="1"/>
      <c r="B2" s="2" t="s">
        <v>51</v>
      </c>
      <c r="C2" s="31"/>
      <c r="D2" s="31"/>
    </row>
    <row r="3" spans="1:4" ht="15.75" x14ac:dyDescent="0.25">
      <c r="A3" s="1"/>
      <c r="B3" s="70" t="s">
        <v>34</v>
      </c>
      <c r="C3" s="70"/>
      <c r="D3" s="70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60"/>
      <c r="B5" s="59" t="s">
        <v>3</v>
      </c>
      <c r="C5" s="60"/>
      <c r="D5" s="60"/>
    </row>
    <row r="6" spans="1:4" ht="30" x14ac:dyDescent="0.25">
      <c r="A6" s="60">
        <v>1</v>
      </c>
      <c r="B6" s="60" t="s">
        <v>75</v>
      </c>
      <c r="C6" s="64">
        <v>249.24</v>
      </c>
      <c r="D6" s="59">
        <f>C6</f>
        <v>249.24</v>
      </c>
    </row>
    <row r="7" spans="1:4" x14ac:dyDescent="0.25">
      <c r="A7" s="60"/>
      <c r="B7" s="59"/>
      <c r="C7" s="64"/>
      <c r="D7" s="59"/>
    </row>
    <row r="8" spans="1:4" x14ac:dyDescent="0.25">
      <c r="A8" s="60"/>
      <c r="B8" s="60"/>
      <c r="C8" s="64"/>
      <c r="D8" s="59"/>
    </row>
    <row r="9" spans="1:4" x14ac:dyDescent="0.25">
      <c r="A9" s="60"/>
      <c r="B9" s="59"/>
      <c r="C9" s="60"/>
      <c r="D9" s="59"/>
    </row>
    <row r="10" spans="1:4" x14ac:dyDescent="0.25">
      <c r="A10" s="60"/>
      <c r="B10" s="60"/>
      <c r="C10" s="60"/>
      <c r="D10" s="59"/>
    </row>
    <row r="11" spans="1:4" x14ac:dyDescent="0.25">
      <c r="A11" s="60"/>
      <c r="B11" s="59"/>
      <c r="C11" s="60"/>
      <c r="D11" s="59"/>
    </row>
    <row r="12" spans="1:4" x14ac:dyDescent="0.25">
      <c r="A12" s="60"/>
      <c r="B12" s="60"/>
      <c r="C12" s="60"/>
      <c r="D12" s="59"/>
    </row>
    <row r="13" spans="1:4" x14ac:dyDescent="0.25">
      <c r="A13" s="60"/>
      <c r="B13" s="60"/>
      <c r="C13" s="60"/>
      <c r="D13" s="59"/>
    </row>
    <row r="14" spans="1:4" x14ac:dyDescent="0.25">
      <c r="A14" s="60"/>
      <c r="B14" s="60"/>
      <c r="C14" s="60"/>
      <c r="D14" s="59"/>
    </row>
    <row r="15" spans="1:4" x14ac:dyDescent="0.25">
      <c r="A15" s="60"/>
      <c r="B15" s="60"/>
      <c r="C15" s="60"/>
      <c r="D15" s="59"/>
    </row>
    <row r="16" spans="1:4" x14ac:dyDescent="0.25">
      <c r="A16" s="60"/>
      <c r="B16" s="59"/>
      <c r="C16" s="59"/>
      <c r="D16" s="59"/>
    </row>
    <row r="17" spans="1:4" x14ac:dyDescent="0.25">
      <c r="A17" s="60"/>
      <c r="B17" s="59"/>
      <c r="C17" s="60"/>
      <c r="D17" s="59"/>
    </row>
    <row r="18" spans="1:4" x14ac:dyDescent="0.25">
      <c r="A18" s="60"/>
      <c r="B18" s="60"/>
      <c r="C18" s="60"/>
      <c r="D18" s="59"/>
    </row>
    <row r="19" spans="1:4" x14ac:dyDescent="0.25">
      <c r="A19" s="60"/>
      <c r="B19" s="60"/>
      <c r="C19" s="60"/>
      <c r="D19" s="59"/>
    </row>
    <row r="20" spans="1:4" x14ac:dyDescent="0.25">
      <c r="A20" s="60"/>
      <c r="B20" s="60"/>
      <c r="C20" s="60"/>
      <c r="D20" s="59"/>
    </row>
    <row r="21" spans="1:4" x14ac:dyDescent="0.25">
      <c r="A21" s="60"/>
      <c r="B21" s="59"/>
      <c r="C21" s="59"/>
      <c r="D21" s="59"/>
    </row>
    <row r="22" spans="1:4" x14ac:dyDescent="0.25">
      <c r="A22" s="60"/>
      <c r="B22" s="59"/>
      <c r="C22" s="60"/>
      <c r="D22" s="59"/>
    </row>
    <row r="23" spans="1:4" x14ac:dyDescent="0.25">
      <c r="A23" s="60"/>
      <c r="B23" s="60"/>
      <c r="C23" s="60"/>
      <c r="D23" s="59"/>
    </row>
    <row r="24" spans="1:4" x14ac:dyDescent="0.25">
      <c r="A24" s="60"/>
      <c r="B24" s="60"/>
      <c r="C24" s="60"/>
      <c r="D24" s="59"/>
    </row>
    <row r="25" spans="1:4" x14ac:dyDescent="0.25">
      <c r="A25" s="59"/>
      <c r="B25" s="59"/>
      <c r="C25" s="59"/>
      <c r="D25" s="59"/>
    </row>
    <row r="26" spans="1:4" x14ac:dyDescent="0.25">
      <c r="A26" s="60"/>
      <c r="B26" s="60"/>
      <c r="C26" s="60"/>
      <c r="D26" s="60"/>
    </row>
    <row r="27" spans="1:4" x14ac:dyDescent="0.25">
      <c r="A27" s="60"/>
      <c r="B27" s="60"/>
      <c r="C27" s="60"/>
      <c r="D27" s="59"/>
    </row>
    <row r="28" spans="1:4" x14ac:dyDescent="0.25">
      <c r="A28" s="60"/>
      <c r="B28" s="60"/>
      <c r="C28" s="60"/>
      <c r="D28" s="59"/>
    </row>
    <row r="29" spans="1:4" x14ac:dyDescent="0.25">
      <c r="A29" s="60"/>
      <c r="B29" s="60"/>
      <c r="C29" s="60"/>
      <c r="D29" s="59"/>
    </row>
    <row r="30" spans="1:4" x14ac:dyDescent="0.25">
      <c r="A30" s="60"/>
      <c r="B30" s="60"/>
      <c r="C30" s="60"/>
      <c r="D30" s="59"/>
    </row>
    <row r="31" spans="1:4" x14ac:dyDescent="0.25">
      <c r="A31" s="60"/>
      <c r="B31" s="60"/>
      <c r="C31" s="60"/>
      <c r="D31" s="59"/>
    </row>
    <row r="32" spans="1:4" x14ac:dyDescent="0.25">
      <c r="A32" s="60"/>
      <c r="B32" s="60"/>
      <c r="C32" s="60"/>
      <c r="D32" s="59"/>
    </row>
    <row r="33" spans="1:4" x14ac:dyDescent="0.25">
      <c r="A33" s="60"/>
      <c r="B33" s="60"/>
      <c r="C33" s="60"/>
      <c r="D33" s="59"/>
    </row>
    <row r="34" spans="1:4" x14ac:dyDescent="0.25">
      <c r="A34" s="60"/>
      <c r="B34" s="60"/>
      <c r="C34" s="60"/>
      <c r="D34" s="59"/>
    </row>
    <row r="35" spans="1:4" x14ac:dyDescent="0.25">
      <c r="A35" s="60"/>
      <c r="B35" s="59"/>
      <c r="C35" s="60"/>
      <c r="D35" s="59"/>
    </row>
    <row r="36" spans="1:4" x14ac:dyDescent="0.25">
      <c r="A36" s="60"/>
      <c r="B36" s="60"/>
      <c r="C36" s="60"/>
      <c r="D36" s="59"/>
    </row>
    <row r="37" spans="1:4" x14ac:dyDescent="0.25">
      <c r="A37" s="62"/>
      <c r="B37" s="60"/>
      <c r="C37" s="62"/>
      <c r="D37" s="63"/>
    </row>
    <row r="38" spans="1:4" x14ac:dyDescent="0.25">
      <c r="A38" s="62"/>
      <c r="B38" s="59"/>
      <c r="C38" s="62"/>
      <c r="D38" s="63"/>
    </row>
    <row r="39" spans="1:4" x14ac:dyDescent="0.25">
      <c r="A39" s="62"/>
      <c r="B39" s="59"/>
      <c r="C39" s="62"/>
      <c r="D39" s="62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3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3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3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15" sqref="D1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71" t="s">
        <v>51</v>
      </c>
      <c r="C2" s="71"/>
      <c r="D2" s="71"/>
      <c r="E2" s="1"/>
      <c r="F2" s="1"/>
      <c r="G2" s="1"/>
      <c r="H2" s="1"/>
    </row>
    <row r="3" spans="1:8" ht="15.95" customHeight="1" x14ac:dyDescent="0.25">
      <c r="A3" s="1"/>
      <c r="B3" s="70" t="s">
        <v>35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ht="30" x14ac:dyDescent="0.25">
      <c r="A6" s="11">
        <v>1</v>
      </c>
      <c r="B6" s="11" t="s">
        <v>67</v>
      </c>
      <c r="C6" s="39">
        <v>1700</v>
      </c>
      <c r="D6" s="3"/>
    </row>
    <row r="7" spans="1:8" ht="30" x14ac:dyDescent="0.25">
      <c r="A7" s="13">
        <v>2</v>
      </c>
      <c r="B7" s="11" t="s">
        <v>68</v>
      </c>
      <c r="C7" s="39">
        <v>1800</v>
      </c>
      <c r="D7" s="12"/>
    </row>
    <row r="8" spans="1:8" x14ac:dyDescent="0.25">
      <c r="A8" s="13"/>
      <c r="B8" s="3" t="s">
        <v>63</v>
      </c>
      <c r="C8" s="20">
        <f>SUM(C6:C7)</f>
        <v>3500</v>
      </c>
      <c r="D8" s="50">
        <f>C8</f>
        <v>3500</v>
      </c>
    </row>
    <row r="9" spans="1:8" x14ac:dyDescent="0.25">
      <c r="A9" s="32"/>
      <c r="B9" s="33" t="s">
        <v>5</v>
      </c>
      <c r="C9" s="13"/>
      <c r="D9" s="12"/>
    </row>
    <row r="10" spans="1:8" x14ac:dyDescent="0.25">
      <c r="A10" s="14">
        <v>1</v>
      </c>
      <c r="B10" s="69" t="s">
        <v>72</v>
      </c>
      <c r="C10" s="57">
        <v>3200</v>
      </c>
      <c r="D10" s="52">
        <f>C10+D8</f>
        <v>6700</v>
      </c>
    </row>
    <row r="11" spans="1:8" x14ac:dyDescent="0.25">
      <c r="A11" s="13"/>
      <c r="B11" s="3" t="s">
        <v>12</v>
      </c>
      <c r="C11" s="13"/>
      <c r="D11" s="13"/>
    </row>
    <row r="12" spans="1:8" x14ac:dyDescent="0.25">
      <c r="A12" s="13">
        <v>1</v>
      </c>
      <c r="B12" s="11" t="s">
        <v>100</v>
      </c>
      <c r="C12" s="13">
        <v>13200</v>
      </c>
      <c r="D12" s="12"/>
    </row>
    <row r="13" spans="1:8" ht="30" x14ac:dyDescent="0.25">
      <c r="A13" s="13">
        <v>2</v>
      </c>
      <c r="B13" s="11" t="s">
        <v>101</v>
      </c>
      <c r="C13" s="13">
        <v>7000</v>
      </c>
      <c r="D13" s="12"/>
    </row>
    <row r="14" spans="1:8" x14ac:dyDescent="0.25">
      <c r="A14" s="13"/>
      <c r="B14" s="3" t="s">
        <v>96</v>
      </c>
      <c r="C14" s="3">
        <f>SUM(C12:C13)</f>
        <v>20200</v>
      </c>
      <c r="D14" s="3">
        <f>C14+D10</f>
        <v>26900</v>
      </c>
    </row>
    <row r="15" spans="1:8" x14ac:dyDescent="0.25">
      <c r="A15" s="13"/>
      <c r="B15" s="13"/>
      <c r="C15" s="13"/>
      <c r="D15" s="12"/>
    </row>
    <row r="16" spans="1:8" x14ac:dyDescent="0.25">
      <c r="A16" s="13"/>
      <c r="B16" s="40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0" t="s">
        <v>66</v>
      </c>
      <c r="C1" s="70"/>
      <c r="D1" s="70"/>
    </row>
    <row r="2" spans="1:4" ht="15.75" x14ac:dyDescent="0.25">
      <c r="A2" s="1"/>
      <c r="B2" s="71" t="s">
        <v>51</v>
      </c>
      <c r="C2" s="71"/>
      <c r="D2" s="71"/>
    </row>
    <row r="3" spans="1:4" ht="15.75" x14ac:dyDescent="0.25">
      <c r="A3" s="1"/>
      <c r="B3" s="70" t="s">
        <v>37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0" t="s">
        <v>69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51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 t="s">
        <v>36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53"/>
      <c r="B5" s="38" t="s">
        <v>3</v>
      </c>
      <c r="C5" s="38"/>
      <c r="D5" s="53"/>
      <c r="E5" s="1"/>
      <c r="F5" s="1"/>
      <c r="G5" s="1"/>
      <c r="H5" s="1"/>
    </row>
    <row r="6" spans="1:8" s="1" customFormat="1" ht="15.75" x14ac:dyDescent="0.25">
      <c r="A6" s="53">
        <v>1</v>
      </c>
      <c r="B6" s="11" t="s">
        <v>76</v>
      </c>
      <c r="C6" s="7">
        <v>5350</v>
      </c>
      <c r="D6" s="38">
        <f>C6</f>
        <v>5350</v>
      </c>
    </row>
    <row r="7" spans="1:8" s="1" customFormat="1" x14ac:dyDescent="0.25">
      <c r="A7" s="11"/>
      <c r="B7" s="3"/>
      <c r="C7" s="11"/>
      <c r="D7" s="42"/>
    </row>
    <row r="8" spans="1:8" s="5" customFormat="1" x14ac:dyDescent="0.25">
      <c r="A8" s="12"/>
      <c r="B8" s="11"/>
      <c r="C8" s="13"/>
      <c r="D8" s="43"/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8" customWidth="1"/>
    <col min="7" max="7" width="16.140625" customWidth="1"/>
    <col min="8" max="8" width="17" customWidth="1"/>
    <col min="9" max="9" width="17.42578125" customWidth="1"/>
    <col min="10" max="10" width="17.28515625" customWidth="1"/>
    <col min="11" max="12" width="16.42578125" customWidth="1"/>
    <col min="13" max="13" width="15.28515625" customWidth="1"/>
    <col min="14" max="14" width="19.28515625" customWidth="1"/>
  </cols>
  <sheetData>
    <row r="1" spans="1:14" ht="21" x14ac:dyDescent="0.35">
      <c r="A1" s="72" t="s">
        <v>65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55102.5</v>
      </c>
      <c r="C4" s="24">
        <f t="shared" ref="C4:N4" si="0">C5+C6+C7</f>
        <v>43096.5</v>
      </c>
      <c r="D4" s="24">
        <f t="shared" si="0"/>
        <v>43096.5</v>
      </c>
      <c r="E4" s="24">
        <f t="shared" si="0"/>
        <v>47378.7</v>
      </c>
      <c r="F4" s="24">
        <f t="shared" si="0"/>
        <v>47378.7</v>
      </c>
      <c r="G4" s="24">
        <f t="shared" si="0"/>
        <v>47378.7</v>
      </c>
      <c r="H4" s="24">
        <f t="shared" si="0"/>
        <v>47378.7</v>
      </c>
      <c r="I4" s="24">
        <f t="shared" si="0"/>
        <v>47378.7</v>
      </c>
      <c r="J4" s="24">
        <f t="shared" si="0"/>
        <v>47378.7</v>
      </c>
      <c r="K4" s="24">
        <f t="shared" si="0"/>
        <v>47378.7</v>
      </c>
      <c r="L4" s="24">
        <f t="shared" si="0"/>
        <v>47378.7</v>
      </c>
      <c r="M4" s="24">
        <f t="shared" si="0"/>
        <v>47378.7</v>
      </c>
      <c r="N4" s="24">
        <f t="shared" si="0"/>
        <v>567703.79999999993</v>
      </c>
    </row>
    <row r="5" spans="1:14" ht="39" customHeight="1" x14ac:dyDescent="0.35">
      <c r="A5" s="28" t="s">
        <v>17</v>
      </c>
      <c r="B5" s="25">
        <v>23607</v>
      </c>
      <c r="C5" s="25">
        <v>23607</v>
      </c>
      <c r="D5" s="25">
        <v>23607</v>
      </c>
      <c r="E5" s="25">
        <v>25912.799999999999</v>
      </c>
      <c r="F5" s="25">
        <v>25912.799999999999</v>
      </c>
      <c r="G5" s="25">
        <v>25912.799999999999</v>
      </c>
      <c r="H5" s="25">
        <v>25912.799999999999</v>
      </c>
      <c r="I5" s="25">
        <v>25912.799999999999</v>
      </c>
      <c r="J5" s="25">
        <v>25912.799999999999</v>
      </c>
      <c r="K5" s="25">
        <v>25912.799999999999</v>
      </c>
      <c r="L5" s="25">
        <v>25912.799999999999</v>
      </c>
      <c r="M5" s="25">
        <v>25912.799999999999</v>
      </c>
      <c r="N5" s="25">
        <f t="shared" ref="N5:N23" si="1">SUM(B5:M5)</f>
        <v>304036.19999999995</v>
      </c>
    </row>
    <row r="6" spans="1:14" ht="44.25" customHeight="1" x14ac:dyDescent="0.35">
      <c r="A6" s="28" t="s">
        <v>39</v>
      </c>
      <c r="B6" s="25">
        <v>19489.5</v>
      </c>
      <c r="C6" s="25">
        <v>19489.5</v>
      </c>
      <c r="D6" s="25">
        <v>19489.5</v>
      </c>
      <c r="E6" s="25">
        <v>21465.9</v>
      </c>
      <c r="F6" s="25">
        <v>21465.9</v>
      </c>
      <c r="G6" s="25">
        <v>21465.9</v>
      </c>
      <c r="H6" s="25">
        <v>21465.9</v>
      </c>
      <c r="I6" s="25">
        <v>21465.9</v>
      </c>
      <c r="J6" s="25">
        <v>21465.9</v>
      </c>
      <c r="K6" s="25">
        <v>21465.9</v>
      </c>
      <c r="L6" s="25">
        <v>21465.9</v>
      </c>
      <c r="M6" s="25">
        <v>21465.9</v>
      </c>
      <c r="N6" s="25">
        <f>SUM(B6:M6)</f>
        <v>251661.59999999995</v>
      </c>
    </row>
    <row r="7" spans="1:14" ht="44.25" customHeight="1" x14ac:dyDescent="0.35">
      <c r="A7" s="28" t="s">
        <v>32</v>
      </c>
      <c r="B7" s="25">
        <v>12006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12006</v>
      </c>
    </row>
    <row r="8" spans="1:14" ht="36" customHeight="1" x14ac:dyDescent="0.35">
      <c r="A8" s="29" t="s">
        <v>18</v>
      </c>
      <c r="B8" s="24">
        <f>B9+B10+B11+B12+B13</f>
        <v>45350.35</v>
      </c>
      <c r="C8" s="24">
        <f t="shared" ref="C8:M8" si="2">C9+C10+C11+C12+C13</f>
        <v>49072</v>
      </c>
      <c r="D8" s="24">
        <f t="shared" si="2"/>
        <v>48772.54</v>
      </c>
      <c r="E8" s="24">
        <f t="shared" si="2"/>
        <v>51965.59</v>
      </c>
      <c r="F8" s="24">
        <f t="shared" si="2"/>
        <v>43328.11</v>
      </c>
      <c r="G8" s="24">
        <f t="shared" si="2"/>
        <v>46541.77</v>
      </c>
      <c r="H8" s="24">
        <f>H9+H10+H11+H12+H13</f>
        <v>52931.89</v>
      </c>
      <c r="I8" s="24">
        <f t="shared" si="2"/>
        <v>46731.77</v>
      </c>
      <c r="J8" s="24">
        <f t="shared" si="2"/>
        <v>50926.490000000005</v>
      </c>
      <c r="K8" s="24">
        <f t="shared" si="2"/>
        <v>73853.390000000014</v>
      </c>
      <c r="L8" s="24">
        <f t="shared" si="2"/>
        <v>56288.68</v>
      </c>
      <c r="M8" s="24">
        <f t="shared" si="2"/>
        <v>45132.47</v>
      </c>
      <c r="N8" s="24">
        <f t="shared" si="1"/>
        <v>610895.05000000005</v>
      </c>
    </row>
    <row r="9" spans="1:14" ht="40.5" customHeight="1" x14ac:dyDescent="0.35">
      <c r="A9" s="28" t="s">
        <v>19</v>
      </c>
      <c r="B9" s="25">
        <v>2158.92</v>
      </c>
      <c r="C9" s="25">
        <v>4844.92</v>
      </c>
      <c r="D9" s="25">
        <v>2952.92</v>
      </c>
      <c r="E9" s="25">
        <v>2158.92</v>
      </c>
      <c r="F9" s="25">
        <v>3386.92</v>
      </c>
      <c r="G9" s="25">
        <v>2158.92</v>
      </c>
      <c r="H9" s="25">
        <v>3646.92</v>
      </c>
      <c r="I9" s="25">
        <v>2158.92</v>
      </c>
      <c r="J9" s="25">
        <v>2963.98</v>
      </c>
      <c r="K9" s="25">
        <v>13068.42</v>
      </c>
      <c r="L9" s="25">
        <v>8920.18</v>
      </c>
      <c r="M9" s="25">
        <v>2530.92</v>
      </c>
      <c r="N9" s="24">
        <f t="shared" si="1"/>
        <v>50950.86</v>
      </c>
    </row>
    <row r="10" spans="1:14" ht="45.75" customHeight="1" x14ac:dyDescent="0.35">
      <c r="A10" s="28" t="s">
        <v>20</v>
      </c>
      <c r="B10" s="26">
        <v>9558</v>
      </c>
      <c r="C10" s="25">
        <v>9798</v>
      </c>
      <c r="D10" s="25">
        <v>9360</v>
      </c>
      <c r="E10" s="25">
        <v>16767</v>
      </c>
      <c r="F10" s="25">
        <f>3354+1600+950</f>
        <v>5904</v>
      </c>
      <c r="G10" s="25">
        <v>9360</v>
      </c>
      <c r="H10" s="25">
        <f>11914+2550</f>
        <v>14464</v>
      </c>
      <c r="I10" s="25">
        <v>9360</v>
      </c>
      <c r="J10" s="25">
        <v>14527</v>
      </c>
      <c r="K10" s="25">
        <v>11964</v>
      </c>
      <c r="L10" s="25">
        <v>11360</v>
      </c>
      <c r="M10" s="25">
        <v>9360</v>
      </c>
      <c r="N10" s="24">
        <f t="shared" si="1"/>
        <v>131782</v>
      </c>
    </row>
    <row r="11" spans="1:14" ht="45.75" customHeight="1" x14ac:dyDescent="0.35">
      <c r="A11" s="36" t="s">
        <v>30</v>
      </c>
      <c r="B11" s="26"/>
      <c r="C11" s="25"/>
      <c r="D11" s="25">
        <v>249.24</v>
      </c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249.24</v>
      </c>
    </row>
    <row r="12" spans="1:14" ht="45.75" customHeight="1" x14ac:dyDescent="0.35">
      <c r="A12" s="36" t="s">
        <v>38</v>
      </c>
      <c r="B12" s="26">
        <v>32445.9</v>
      </c>
      <c r="C12" s="26">
        <v>32445.9</v>
      </c>
      <c r="D12" s="25">
        <v>32445.9</v>
      </c>
      <c r="E12" s="25">
        <v>32445.9</v>
      </c>
      <c r="F12" s="25">
        <v>32445.9</v>
      </c>
      <c r="G12" s="25">
        <v>32445.9</v>
      </c>
      <c r="H12" s="25">
        <v>32445.9</v>
      </c>
      <c r="I12" s="25">
        <v>32445.9</v>
      </c>
      <c r="J12" s="25">
        <v>32445.9</v>
      </c>
      <c r="K12" s="25">
        <v>46445.9</v>
      </c>
      <c r="L12" s="25">
        <v>32445.9</v>
      </c>
      <c r="M12" s="25">
        <v>32445.9</v>
      </c>
      <c r="N12" s="24">
        <f t="shared" si="1"/>
        <v>403350.80000000005</v>
      </c>
    </row>
    <row r="13" spans="1:14" ht="21.75" customHeight="1" x14ac:dyDescent="0.35">
      <c r="A13" s="28" t="s">
        <v>21</v>
      </c>
      <c r="B13" s="25">
        <v>1187.53</v>
      </c>
      <c r="C13" s="25">
        <v>1983.18</v>
      </c>
      <c r="D13" s="25">
        <v>3764.48</v>
      </c>
      <c r="E13" s="25">
        <v>593.77</v>
      </c>
      <c r="F13" s="25">
        <v>1591.29</v>
      </c>
      <c r="G13" s="25">
        <v>2576.9499999999998</v>
      </c>
      <c r="H13" s="25">
        <v>2375.0700000000002</v>
      </c>
      <c r="I13" s="25">
        <v>2766.95</v>
      </c>
      <c r="J13" s="25">
        <v>989.61</v>
      </c>
      <c r="K13" s="25">
        <v>2375.0700000000002</v>
      </c>
      <c r="L13" s="25">
        <v>3562.6</v>
      </c>
      <c r="M13" s="25">
        <v>795.65</v>
      </c>
      <c r="N13" s="25">
        <f t="shared" si="1"/>
        <v>24562.15</v>
      </c>
    </row>
    <row r="14" spans="1:14" ht="23.25" customHeight="1" x14ac:dyDescent="0.35">
      <c r="A14" s="29" t="s">
        <v>22</v>
      </c>
      <c r="B14" s="24">
        <f>B15+B16+B17</f>
        <v>3500</v>
      </c>
      <c r="C14" s="24">
        <f t="shared" ref="C14:M14" si="3">C15+C16+C17</f>
        <v>3200</v>
      </c>
      <c r="D14" s="24">
        <f t="shared" si="3"/>
        <v>5350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20200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32250</v>
      </c>
    </row>
    <row r="15" spans="1:14" ht="42" customHeight="1" x14ac:dyDescent="0.35">
      <c r="A15" s="28" t="s">
        <v>23</v>
      </c>
      <c r="B15" s="25"/>
      <c r="C15" s="25"/>
      <c r="D15" s="25">
        <v>5350</v>
      </c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5350</v>
      </c>
    </row>
    <row r="16" spans="1:14" ht="40.5" customHeight="1" x14ac:dyDescent="0.35">
      <c r="A16" s="28" t="s">
        <v>24</v>
      </c>
      <c r="B16" s="25">
        <v>3500</v>
      </c>
      <c r="C16" s="25">
        <v>3200</v>
      </c>
      <c r="D16" s="25"/>
      <c r="E16" s="25"/>
      <c r="F16" s="25"/>
      <c r="G16" s="25"/>
      <c r="H16" s="25"/>
      <c r="I16" s="25"/>
      <c r="J16" s="25">
        <v>20200</v>
      </c>
      <c r="K16" s="25"/>
      <c r="L16" s="25"/>
      <c r="M16" s="25"/>
      <c r="N16" s="25">
        <f t="shared" si="1"/>
        <v>26900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50</v>
      </c>
      <c r="B18" s="25"/>
      <c r="C18" s="25"/>
      <c r="D18" s="25"/>
      <c r="E18" s="25"/>
      <c r="F18" s="25"/>
      <c r="G18" s="25">
        <v>9841.6</v>
      </c>
      <c r="H18" s="25">
        <v>4694</v>
      </c>
      <c r="I18" s="25"/>
      <c r="J18" s="25"/>
      <c r="K18" s="25"/>
      <c r="L18" s="25"/>
      <c r="M18" s="25"/>
      <c r="N18" s="25">
        <f>SUM(B18:M18)</f>
        <v>14535.6</v>
      </c>
    </row>
    <row r="19" spans="1:14" ht="40.5" customHeight="1" x14ac:dyDescent="0.35">
      <c r="A19" s="29" t="s">
        <v>53</v>
      </c>
      <c r="B19" s="24">
        <f>B20+B22+B21</f>
        <v>9212.94</v>
      </c>
      <c r="C19" s="24">
        <f t="shared" ref="C19:M19" si="4">C20+C21+C22</f>
        <v>-2167.88</v>
      </c>
      <c r="D19" s="24">
        <f t="shared" si="4"/>
        <v>3749.2000000000007</v>
      </c>
      <c r="E19" s="24">
        <f t="shared" si="4"/>
        <v>1163.94</v>
      </c>
      <c r="F19" s="24">
        <f t="shared" si="4"/>
        <v>354.80999999999949</v>
      </c>
      <c r="G19" s="24">
        <f t="shared" si="4"/>
        <v>7955.08</v>
      </c>
      <c r="H19" s="24">
        <f t="shared" si="4"/>
        <v>4087.7299999999996</v>
      </c>
      <c r="I19" s="24">
        <f t="shared" si="4"/>
        <v>8231.91</v>
      </c>
      <c r="J19" s="24">
        <f t="shared" si="4"/>
        <v>0</v>
      </c>
      <c r="K19" s="37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1" si="5">SUM(B19:M19)</f>
        <v>32587.730000000003</v>
      </c>
    </row>
    <row r="20" spans="1:14" ht="40.5" customHeight="1" x14ac:dyDescent="0.35">
      <c r="A20" s="28" t="s">
        <v>54</v>
      </c>
      <c r="B20" s="24">
        <v>1815.97</v>
      </c>
      <c r="C20" s="25">
        <v>-7323.42</v>
      </c>
      <c r="D20" s="25">
        <v>-5060.8999999999996</v>
      </c>
      <c r="E20" s="25">
        <v>59.54</v>
      </c>
      <c r="F20" s="25">
        <v>-4346.42</v>
      </c>
      <c r="G20" s="25">
        <v>1845.74</v>
      </c>
      <c r="H20" s="25">
        <v>-1190.8</v>
      </c>
      <c r="I20" s="25">
        <v>-1845.74</v>
      </c>
      <c r="J20" s="25"/>
      <c r="K20" s="54"/>
      <c r="L20" s="25"/>
      <c r="M20" s="25"/>
      <c r="N20" s="25">
        <f t="shared" si="5"/>
        <v>-16046.029999999997</v>
      </c>
    </row>
    <row r="21" spans="1:14" ht="40.5" customHeight="1" x14ac:dyDescent="0.35">
      <c r="A21" s="28" t="s">
        <v>55</v>
      </c>
      <c r="C21" s="25"/>
      <c r="D21" s="25"/>
      <c r="E21" s="25"/>
      <c r="F21" s="25"/>
      <c r="G21" s="25"/>
      <c r="H21" s="25"/>
      <c r="I21" s="25"/>
      <c r="J21" s="25"/>
      <c r="K21" s="54"/>
      <c r="L21" s="25"/>
      <c r="M21" s="25"/>
      <c r="N21" s="25">
        <f t="shared" si="5"/>
        <v>0</v>
      </c>
    </row>
    <row r="22" spans="1:14" ht="40.5" customHeight="1" x14ac:dyDescent="0.35">
      <c r="A22" s="36" t="s">
        <v>56</v>
      </c>
      <c r="B22" s="25">
        <v>7396.97</v>
      </c>
      <c r="C22" s="25">
        <v>5155.54</v>
      </c>
      <c r="D22" s="25">
        <v>8810.1</v>
      </c>
      <c r="E22" s="25">
        <v>1104.4000000000001</v>
      </c>
      <c r="F22" s="25">
        <v>4701.2299999999996</v>
      </c>
      <c r="G22" s="25">
        <v>6109.34</v>
      </c>
      <c r="H22" s="25">
        <v>5278.53</v>
      </c>
      <c r="I22" s="25">
        <v>10077.65</v>
      </c>
      <c r="J22" s="25"/>
      <c r="K22" s="54"/>
      <c r="L22" s="25"/>
      <c r="M22" s="25"/>
      <c r="N22" s="25">
        <f>SUM(B22:M22)</f>
        <v>48633.760000000002</v>
      </c>
    </row>
    <row r="23" spans="1:14" ht="39.75" customHeight="1" x14ac:dyDescent="0.35">
      <c r="A23" s="29" t="s">
        <v>58</v>
      </c>
      <c r="B23" s="24">
        <v>20203.2</v>
      </c>
      <c r="C23" s="24">
        <v>20203.2</v>
      </c>
      <c r="D23" s="24">
        <v>20203.2</v>
      </c>
      <c r="E23" s="24">
        <v>22234.5</v>
      </c>
      <c r="F23" s="24">
        <v>22234.5</v>
      </c>
      <c r="G23" s="24">
        <v>22234.5</v>
      </c>
      <c r="H23" s="24">
        <v>22234.5</v>
      </c>
      <c r="I23" s="24">
        <v>22234.5</v>
      </c>
      <c r="J23" s="37">
        <v>22234.5</v>
      </c>
      <c r="K23" s="37">
        <v>22234.5</v>
      </c>
      <c r="L23" s="24">
        <v>22234.5</v>
      </c>
      <c r="M23" s="24">
        <v>22234.5</v>
      </c>
      <c r="N23" s="24">
        <f t="shared" si="1"/>
        <v>260720.1</v>
      </c>
    </row>
    <row r="24" spans="1:14" ht="22.5" customHeight="1" x14ac:dyDescent="0.35">
      <c r="A24" s="29" t="s">
        <v>25</v>
      </c>
      <c r="B24" s="24">
        <f>B4+B8+B14+B23+B18+B19</f>
        <v>133368.99</v>
      </c>
      <c r="C24" s="24">
        <f t="shared" ref="C24:N24" si="6">C4+C8+C14+C23+C18+C19</f>
        <v>113403.81999999999</v>
      </c>
      <c r="D24" s="24">
        <f t="shared" si="6"/>
        <v>121171.44</v>
      </c>
      <c r="E24" s="24">
        <f t="shared" si="6"/>
        <v>122742.73</v>
      </c>
      <c r="F24" s="24">
        <f t="shared" si="6"/>
        <v>113296.12</v>
      </c>
      <c r="G24" s="24">
        <f t="shared" si="6"/>
        <v>133951.65</v>
      </c>
      <c r="H24" s="24">
        <f>H4+H8+H14+H23+H18+H19</f>
        <v>131326.82</v>
      </c>
      <c r="I24" s="24">
        <f t="shared" si="6"/>
        <v>124576.88</v>
      </c>
      <c r="J24" s="24">
        <f t="shared" si="6"/>
        <v>140739.69</v>
      </c>
      <c r="K24" s="24">
        <f t="shared" si="6"/>
        <v>143466.59000000003</v>
      </c>
      <c r="L24" s="24">
        <f t="shared" si="6"/>
        <v>125901.88</v>
      </c>
      <c r="M24" s="24">
        <f t="shared" si="6"/>
        <v>114745.67</v>
      </c>
      <c r="N24" s="24">
        <f t="shared" si="6"/>
        <v>1518692.2800000003</v>
      </c>
    </row>
    <row r="25" spans="1:14" ht="15.75" x14ac:dyDescent="0.25">
      <c r="A25" s="73" t="s">
        <v>61</v>
      </c>
      <c r="B25" s="73"/>
      <c r="C25" s="73"/>
      <c r="D25" s="30"/>
      <c r="E25" s="30"/>
      <c r="F25" s="30"/>
      <c r="G25" s="41"/>
      <c r="H25" s="30"/>
      <c r="I25" s="30"/>
      <c r="J25" s="30"/>
      <c r="K25" s="30"/>
      <c r="L25" s="74" t="s">
        <v>29</v>
      </c>
      <c r="M25" s="74"/>
      <c r="N25" s="74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3" t="s">
        <v>27</v>
      </c>
      <c r="B27" s="73"/>
      <c r="C27" s="73"/>
      <c r="D27" s="30"/>
      <c r="E27" s="30"/>
      <c r="F27" s="30"/>
      <c r="G27" s="30"/>
      <c r="H27" s="30"/>
      <c r="I27" s="30"/>
      <c r="J27" s="30"/>
      <c r="K27" s="30"/>
      <c r="L27" s="74" t="s">
        <v>33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0"/>
  <sheetViews>
    <sheetView workbookViewId="0">
      <selection activeCell="D21" sqref="D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5" t="s">
        <v>41</v>
      </c>
      <c r="B4" s="45" t="s">
        <v>41</v>
      </c>
      <c r="C4" s="45"/>
      <c r="D4" s="45" t="s">
        <v>42</v>
      </c>
      <c r="E4" s="45" t="s">
        <v>43</v>
      </c>
    </row>
    <row r="5" spans="1:7" x14ac:dyDescent="0.25">
      <c r="A5" s="46" t="s">
        <v>44</v>
      </c>
      <c r="B5" s="46" t="s">
        <v>45</v>
      </c>
      <c r="C5" s="46" t="s">
        <v>46</v>
      </c>
      <c r="D5" s="46" t="s">
        <v>47</v>
      </c>
      <c r="E5" s="46" t="s">
        <v>48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32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47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47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47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47"/>
      <c r="D40" s="13"/>
      <c r="E40" s="13"/>
    </row>
    <row r="41" spans="1:5" x14ac:dyDescent="0.25">
      <c r="A41" s="13"/>
      <c r="B41" s="13"/>
      <c r="C41" s="47"/>
      <c r="D41" s="13"/>
      <c r="E41" s="13"/>
    </row>
    <row r="42" spans="1:5" x14ac:dyDescent="0.25">
      <c r="A42" s="13"/>
      <c r="B42" s="13"/>
      <c r="C42" s="47"/>
      <c r="D42" s="13"/>
      <c r="E42" s="13"/>
    </row>
    <row r="43" spans="1:5" x14ac:dyDescent="0.25">
      <c r="A43" s="13"/>
      <c r="B43" s="13"/>
      <c r="C43" s="47"/>
      <c r="D43" s="13"/>
      <c r="E43" s="13"/>
    </row>
    <row r="44" spans="1:5" x14ac:dyDescent="0.25">
      <c r="A44" s="13"/>
      <c r="B44" s="13"/>
      <c r="C44" s="47"/>
      <c r="D44" s="13"/>
      <c r="E44" s="13"/>
    </row>
    <row r="45" spans="1:5" x14ac:dyDescent="0.25">
      <c r="A45" s="13"/>
      <c r="B45" s="13"/>
      <c r="C45" s="47"/>
      <c r="D45" s="13"/>
      <c r="E45" s="13"/>
    </row>
    <row r="46" spans="1:5" x14ac:dyDescent="0.25">
      <c r="A46" s="13"/>
      <c r="B46" s="13"/>
      <c r="C46" s="47"/>
      <c r="D46" s="13"/>
      <c r="E46" s="13"/>
    </row>
    <row r="47" spans="1:5" x14ac:dyDescent="0.25">
      <c r="A47" s="13"/>
      <c r="B47" s="13"/>
      <c r="C47" s="47"/>
      <c r="D47" s="13"/>
      <c r="E47" s="13"/>
    </row>
    <row r="48" spans="1:5" x14ac:dyDescent="0.25">
      <c r="A48" s="13"/>
      <c r="B48" s="13"/>
      <c r="C48" s="13"/>
      <c r="D48" s="13"/>
      <c r="E48" s="13"/>
    </row>
    <row r="49" spans="1:5" x14ac:dyDescent="0.25">
      <c r="A49" s="13"/>
      <c r="B49" s="13"/>
      <c r="C49" s="13"/>
      <c r="D49" s="13"/>
      <c r="E49" s="13"/>
    </row>
    <row r="50" spans="1:5" x14ac:dyDescent="0.25">
      <c r="A50" s="13"/>
      <c r="B50" s="13"/>
      <c r="C50" s="47"/>
      <c r="D50" s="13"/>
      <c r="E50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0"/>
  <sheetViews>
    <sheetView workbookViewId="0">
      <selection activeCell="D13" sqref="D1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0" t="s">
        <v>66</v>
      </c>
      <c r="C1" s="70"/>
      <c r="D1" s="70"/>
    </row>
    <row r="2" spans="1:4" ht="15.75" x14ac:dyDescent="0.25">
      <c r="A2" s="1"/>
      <c r="B2" s="71" t="s">
        <v>51</v>
      </c>
      <c r="C2" s="71"/>
      <c r="D2" s="71"/>
    </row>
    <row r="3" spans="1:4" ht="15.75" x14ac:dyDescent="0.25">
      <c r="A3" s="1"/>
      <c r="B3" s="70" t="s">
        <v>49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9</v>
      </c>
      <c r="C5" s="9"/>
      <c r="D5" s="9"/>
    </row>
    <row r="6" spans="1:4" x14ac:dyDescent="0.25">
      <c r="A6" s="11">
        <v>1</v>
      </c>
      <c r="B6" s="11" t="s">
        <v>87</v>
      </c>
      <c r="C6" s="39">
        <v>4225</v>
      </c>
      <c r="D6" s="3"/>
    </row>
    <row r="7" spans="1:4" x14ac:dyDescent="0.25">
      <c r="A7" s="13">
        <v>2</v>
      </c>
      <c r="B7" s="13" t="s">
        <v>88</v>
      </c>
      <c r="C7" s="16">
        <v>2360</v>
      </c>
      <c r="D7" s="12"/>
    </row>
    <row r="8" spans="1:4" x14ac:dyDescent="0.25">
      <c r="A8" s="55">
        <v>3</v>
      </c>
      <c r="B8" s="11" t="s">
        <v>89</v>
      </c>
      <c r="C8" s="16">
        <v>563</v>
      </c>
      <c r="D8" s="50"/>
    </row>
    <row r="9" spans="1:4" x14ac:dyDescent="0.25">
      <c r="A9" s="55"/>
      <c r="B9" s="11" t="s">
        <v>90</v>
      </c>
      <c r="C9" s="13">
        <v>2693.6</v>
      </c>
      <c r="D9" s="12"/>
    </row>
    <row r="10" spans="1:4" x14ac:dyDescent="0.25">
      <c r="A10" s="56"/>
      <c r="B10" s="21" t="s">
        <v>86</v>
      </c>
      <c r="C10" s="57">
        <f>SUM(C6:C9)</f>
        <v>9841.6</v>
      </c>
      <c r="D10" s="52">
        <f>C10</f>
        <v>9841.6</v>
      </c>
    </row>
    <row r="11" spans="1:4" x14ac:dyDescent="0.25">
      <c r="A11" s="55"/>
      <c r="B11" s="3" t="s">
        <v>10</v>
      </c>
      <c r="C11" s="13"/>
      <c r="D11" s="13"/>
    </row>
    <row r="12" spans="1:4" x14ac:dyDescent="0.25">
      <c r="A12" s="13">
        <v>1</v>
      </c>
      <c r="B12" s="13" t="s">
        <v>87</v>
      </c>
      <c r="C12" s="13">
        <v>4694</v>
      </c>
      <c r="D12" s="12">
        <f>C12+D10</f>
        <v>14535.6</v>
      </c>
    </row>
    <row r="13" spans="1:4" x14ac:dyDescent="0.25">
      <c r="A13" s="13"/>
      <c r="B13" s="12"/>
      <c r="C13" s="13"/>
      <c r="D13" s="12"/>
    </row>
    <row r="14" spans="1:4" x14ac:dyDescent="0.25">
      <c r="A14" s="13"/>
      <c r="B14" s="66"/>
      <c r="C14" s="67"/>
      <c r="D14" s="12"/>
    </row>
    <row r="15" spans="1:4" x14ac:dyDescent="0.25">
      <c r="A15" s="13"/>
      <c r="B15" s="67"/>
      <c r="C15" s="65"/>
      <c r="D15" s="12"/>
    </row>
    <row r="16" spans="1:4" x14ac:dyDescent="0.25">
      <c r="A16" s="13"/>
      <c r="B16" s="68"/>
      <c r="C16" s="67"/>
      <c r="D16" s="12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12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11"/>
      <c r="C24" s="13"/>
      <c r="D24" s="12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3"/>
      <c r="C30" s="12"/>
      <c r="D30" s="12"/>
    </row>
    <row r="31" spans="1:4" x14ac:dyDescent="0.25">
      <c r="A31" s="13"/>
      <c r="B31" s="12"/>
      <c r="C31" s="13"/>
      <c r="D31" s="12"/>
    </row>
    <row r="32" spans="1:4" x14ac:dyDescent="0.25">
      <c r="A32" s="13"/>
      <c r="B32" s="11"/>
      <c r="C32" s="13"/>
      <c r="D32" s="12"/>
    </row>
    <row r="33" spans="1:4" x14ac:dyDescent="0.25">
      <c r="A33" s="11"/>
      <c r="B33" s="11"/>
      <c r="C33" s="11"/>
      <c r="D33" s="12"/>
    </row>
    <row r="34" spans="1:4" x14ac:dyDescent="0.25">
      <c r="A34" s="11"/>
      <c r="B34" s="3"/>
      <c r="C34" s="3"/>
      <c r="D34" s="12"/>
    </row>
    <row r="35" spans="1:4" x14ac:dyDescent="0.25">
      <c r="A35" s="13"/>
      <c r="B35" s="3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1"/>
      <c r="C37" s="13"/>
      <c r="D37" s="12"/>
    </row>
    <row r="38" spans="1:4" x14ac:dyDescent="0.25">
      <c r="A38" s="13"/>
      <c r="B38" s="3"/>
      <c r="C38" s="12"/>
      <c r="D38" s="12"/>
    </row>
    <row r="39" spans="1:4" x14ac:dyDescent="0.25">
      <c r="A39" s="13"/>
      <c r="B39" s="3"/>
      <c r="C39" s="13"/>
      <c r="D39" s="12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3"/>
      <c r="C41" s="13"/>
      <c r="D41" s="12"/>
    </row>
    <row r="42" spans="1:4" x14ac:dyDescent="0.25">
      <c r="A42" s="13"/>
      <c r="B42" s="11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2"/>
      <c r="C50" s="12"/>
      <c r="D50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2020-08-20T03:56:33Z</cp:lastPrinted>
  <dcterms:created xsi:type="dcterms:W3CDTF">2011-07-25T05:21:17Z</dcterms:created>
  <dcterms:modified xsi:type="dcterms:W3CDTF">2023-01-26T03:04:13Z</dcterms:modified>
</cp:coreProperties>
</file>