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3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D14" i="6"/>
  <c r="D48" i="2"/>
  <c r="C48" i="2"/>
  <c r="D63" i="1"/>
  <c r="C63" i="1"/>
  <c r="D27" i="3" l="1"/>
  <c r="C27" i="3"/>
  <c r="C26" i="3"/>
  <c r="D55" i="1"/>
  <c r="C55" i="1"/>
  <c r="C43" i="2"/>
  <c r="C39" i="2"/>
  <c r="C38" i="2"/>
  <c r="D51" i="1"/>
  <c r="C51" i="1"/>
  <c r="C21" i="3"/>
  <c r="C44" i="1"/>
  <c r="C33" i="2"/>
  <c r="C39" i="1"/>
  <c r="C28" i="2" l="1"/>
  <c r="C35" i="1"/>
  <c r="C13" i="9" l="1"/>
  <c r="C24" i="2"/>
  <c r="C31" i="1"/>
  <c r="C27" i="1" l="1"/>
  <c r="C22" i="1" l="1"/>
  <c r="C13" i="3" l="1"/>
  <c r="D6" i="6"/>
  <c r="D8" i="6" s="1"/>
  <c r="D10" i="6" s="1"/>
  <c r="D12" i="6" s="1"/>
  <c r="C16" i="2"/>
  <c r="C17" i="1"/>
  <c r="D6" i="9" l="1"/>
  <c r="D8" i="9" s="1"/>
  <c r="D13" i="9" s="1"/>
  <c r="D15" i="9" s="1"/>
  <c r="C12" i="2"/>
  <c r="C13" i="1"/>
  <c r="C9" i="3" l="1"/>
  <c r="D9" i="3" s="1"/>
  <c r="D11" i="3" s="1"/>
  <c r="D13" i="3" s="1"/>
  <c r="D15" i="3" s="1"/>
  <c r="D17" i="3" s="1"/>
  <c r="D21" i="3" s="1"/>
  <c r="C8" i="2"/>
  <c r="D8" i="2" s="1"/>
  <c r="D12" i="2" s="1"/>
  <c r="D16" i="2" s="1"/>
  <c r="D18" i="2" s="1"/>
  <c r="D20" i="2" s="1"/>
  <c r="D24" i="2" s="1"/>
  <c r="D28" i="2" s="1"/>
  <c r="D33" i="2" s="1"/>
  <c r="D35" i="2" s="1"/>
  <c r="D39" i="2" s="1"/>
  <c r="D43" i="2" s="1"/>
  <c r="C9" i="1"/>
  <c r="D9" i="1" s="1"/>
  <c r="D13" i="1" s="1"/>
  <c r="D17" i="1" s="1"/>
  <c r="D22" i="1" s="1"/>
  <c r="D27" i="1" s="1"/>
  <c r="D31" i="1" s="1"/>
  <c r="D35" i="1" s="1"/>
  <c r="D39" i="1" s="1"/>
  <c r="D44" i="1" s="1"/>
  <c r="M4" i="5" l="1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I24" i="5"/>
  <c r="M24" i="5"/>
  <c r="L24" i="5"/>
  <c r="H24" i="5"/>
  <c r="G24" i="5"/>
  <c r="K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<sst xmlns="http://schemas.openxmlformats.org/spreadsheetml/2006/main" count="243" uniqueCount="122">
  <si>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</si>
  <si>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</si>
  <si>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</si>
  <si>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</si>
  <si>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</si>
  <si>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</si>
  <si>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</si>
  <si>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</si>
  <si>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</si>
  <si>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</si>
  <si>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</si>
  <si>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</si>
  <si>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</si>
  <si>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</si>
  <si>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</si>
  <si>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</si>
  <si>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</si>
  <si>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</si>
  <si>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</si>
  <si>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</si>
  <si>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</si>
  <si>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</si>
  <si>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</si>
  <si>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</si>
  <si>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</si>
  <si>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</si>
  <si>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</si>
  <si>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</si>
  <si>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</si>
  <si>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</si>
  <si>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</si>
  <si>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</si>
  <si>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</si>
  <si>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</si>
  <si>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</si>
  <si>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</si>
  <si>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</si>
  <si>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</si>
  <si>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</si>
  <si>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</si>
  <si>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</si>
  <si>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</si>
  <si>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</si>
  <si>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</si>
  <si>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</si>
  <si>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</si>
  <si>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</si>
  <si>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</si>
  <si>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</si>
  <si>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</si>
  <si>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</si>
  <si>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Сосновая,48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</si>
  <si>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</si>
  <si>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</si>
  <si>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</si>
  <si>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</si>
  <si>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</si>
  <si>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 Расходы по содержанию УК</t>
  </si>
  <si>
    <t>Техобслуживание и снятие показаний общедомового теплосчетчика</t>
  </si>
  <si>
    <t>Техническое обслуживание системы видеонаблюдения</t>
  </si>
  <si>
    <t>Ген.директор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</si>
  <si>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</si>
  <si>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</si>
  <si>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</si>
  <si>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</si>
  <si>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Устранение течи на стояке отопления Квартира №132</t>
  </si>
  <si>
    <t>Ремонт подъездной двери. Смазка шарниров.</t>
  </si>
  <si>
    <t>Замена доводчика входной двери Подъезд №1</t>
  </si>
  <si>
    <t>Замена панели домофона КС-2006</t>
  </si>
  <si>
    <t>Услуги диспетчера и наладчика</t>
  </si>
  <si>
    <t>Лицевой счёт 2022г</t>
  </si>
  <si>
    <t>Итого за февраль</t>
  </si>
  <si>
    <t>Очистка козырьков от снега</t>
  </si>
  <si>
    <t>Ремонт стен и потолков после пожара Подъезд №2</t>
  </si>
  <si>
    <t>Вывоз мусора после пожара трактором 1 час</t>
  </si>
  <si>
    <t>Итого за март</t>
  </si>
  <si>
    <t>Приобретение замка 1 шт</t>
  </si>
  <si>
    <t>Замена прожектора Подъезд №1</t>
  </si>
  <si>
    <t>Ремонт линии питания панели домофона КС-2006. Замена тяги доводчика входной двери подъезд №1. Услуги диспетчера. Вызов наладчика</t>
  </si>
  <si>
    <t>Ремонт стояка ГВС и полотенцесушителя Квартира №213</t>
  </si>
  <si>
    <t>Итого за апрель</t>
  </si>
  <si>
    <t>Замена светильников 8 шт</t>
  </si>
  <si>
    <t>Вывод воды для полива. Установка кранов. Подъезд №1,2,3</t>
  </si>
  <si>
    <t>Итого за май</t>
  </si>
  <si>
    <t>Выдана краска жителям для покраски на придомовой территории</t>
  </si>
  <si>
    <t>Итого за июнь</t>
  </si>
  <si>
    <t>Ремонт подъездной двери. Подъезд №1</t>
  </si>
  <si>
    <t>Замена светильников Подъезд №3</t>
  </si>
  <si>
    <t>Ремонт линии связи абонента кв №113. Замыкание в трубке кв№110 устранение.</t>
  </si>
  <si>
    <t>Покраска бордюр водоимульсией</t>
  </si>
  <si>
    <t>Скос травы на придомовой территории</t>
  </si>
  <si>
    <t>Механизированный скос травы</t>
  </si>
  <si>
    <t>Итого за июль</t>
  </si>
  <si>
    <t>Замазка фасада в подъезд №1</t>
  </si>
  <si>
    <t>Замена светильника Подъезд №1   8 этаж</t>
  </si>
  <si>
    <t>Итого за август</t>
  </si>
  <si>
    <t>Установка табличек Вас обслуживает</t>
  </si>
  <si>
    <t>Стоимость табличек</t>
  </si>
  <si>
    <t>Замена панели домофона КС-2006 Подъезд №4</t>
  </si>
  <si>
    <t>Запуск отопления</t>
  </si>
  <si>
    <t>Итого за сентябрь</t>
  </si>
  <si>
    <t>Ремонт фасада Квартира №50</t>
  </si>
  <si>
    <t>Устранение протеканий примыкания кровли балкона Квартира №215</t>
  </si>
  <si>
    <t>Демонтаж кирпичной клади вокруг труб горячей воды. Жалобы на шум. Квартира №145</t>
  </si>
  <si>
    <t>Устранение шума в трубах Квартира №145</t>
  </si>
  <si>
    <t>Запуск подъездного отопления</t>
  </si>
  <si>
    <t>Итого за октябрь</t>
  </si>
  <si>
    <t>Ремонт подъездной двери (сварочные работы) Подъезд №1,3</t>
  </si>
  <si>
    <t>Ремонт входной двери(сварочные работы) Подъехзд №3</t>
  </si>
  <si>
    <t>Итого за ноябрь</t>
  </si>
  <si>
    <t>Замена доводчиков входной двери Подъезд №1</t>
  </si>
  <si>
    <t>Регулировка доводчика входной двери</t>
  </si>
  <si>
    <t>Вызов наладчика, услуги диспетчера</t>
  </si>
  <si>
    <t>Устранение течи на теплоузле Подъезд №1,2</t>
  </si>
  <si>
    <t>Замена стояка отопления Квартира №110</t>
  </si>
  <si>
    <t>Замена стояка отопления, отвода к конвектору Квартира №118</t>
  </si>
  <si>
    <t>Ремонт стояка отопления Квартира №135</t>
  </si>
  <si>
    <t>Итого за декабрь</t>
  </si>
  <si>
    <t>Замена автоматического воздухоотводчика Подъезд №3</t>
  </si>
  <si>
    <t>Пропенивание швов фундамента дома для утепления Подъезд №1</t>
  </si>
  <si>
    <t>Замена светильников 3 шт Подъезд №4</t>
  </si>
  <si>
    <t>Замена доводчиков входной двери Подъезд №2,3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</si>
</sst>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0" fillId="0" borderId="6" xfId="0" applyBorder="1"/>
    <xf numFmtId="2" fontId="6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11" fillId="0" borderId="1" xfId="0" applyFont="1" applyBorder="1"/>
    <xf numFmtId="0" fontId="1" fillId="0" borderId="6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48" workbookViewId="0">
      <selection activeCell="D64" sqref="D64"/>
    </sheetView>
  </sheetViews>
  <sheetFormatPr defaultRowHeight="15" x14ac:dyDescent="0.25"/>
  <cols>
    <col min="1" max="1" width="5" customWidth="1"/>
    <col min="2" max="2" width="48.710937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2" t="s">
        <v>64</v>
      </c>
      <c r="C1" s="72"/>
      <c r="D1" s="72"/>
      <c r="E1" s="6"/>
      <c r="F1" s="6"/>
      <c r="G1" s="6"/>
      <c r="H1" s="6"/>
    </row>
    <row r="2" spans="1:8" ht="15.95" customHeight="1" x14ac:dyDescent="0.25">
      <c r="A2" s="1"/>
      <c r="B2" s="2" t="s">
        <v>51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2" t="s">
        <v>4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8"/>
      <c r="B5" s="59" t="s">
        <v>2</v>
      </c>
      <c r="C5" s="60"/>
      <c r="D5" s="60"/>
      <c r="E5" s="1"/>
      <c r="F5" s="1"/>
      <c r="G5" s="1"/>
      <c r="H5" s="1"/>
    </row>
    <row r="6" spans="1:8" ht="30" x14ac:dyDescent="0.25">
      <c r="A6" s="61">
        <v>1</v>
      </c>
      <c r="B6" s="61" t="s">
        <v>58</v>
      </c>
      <c r="C6" s="61">
        <v>1223.92</v>
      </c>
      <c r="D6" s="62"/>
      <c r="E6" s="1"/>
      <c r="F6" s="1"/>
    </row>
    <row r="7" spans="1:8" ht="60" x14ac:dyDescent="0.25">
      <c r="A7" s="58">
        <v>2</v>
      </c>
      <c r="B7" s="61" t="s">
        <v>61</v>
      </c>
      <c r="C7" s="60">
        <v>935</v>
      </c>
      <c r="D7" s="60"/>
      <c r="E7" s="1"/>
      <c r="F7" s="1"/>
    </row>
    <row r="8" spans="1:8" ht="30" x14ac:dyDescent="0.25">
      <c r="A8" s="61">
        <v>3</v>
      </c>
      <c r="B8" s="61" t="s">
        <v>65</v>
      </c>
      <c r="C8" s="61">
        <v>1609</v>
      </c>
      <c r="D8" s="62"/>
      <c r="E8" s="1"/>
      <c r="F8" s="1"/>
    </row>
    <row r="9" spans="1:8" x14ac:dyDescent="0.25">
      <c r="A9" s="61"/>
      <c r="B9" s="62" t="s">
        <v>62</v>
      </c>
      <c r="C9" s="62">
        <f>SUM(C6:C8)</f>
        <v>3767.92</v>
      </c>
      <c r="D9" s="62">
        <f>C9</f>
        <v>3767.92</v>
      </c>
      <c r="E9" s="1"/>
      <c r="F9" s="1"/>
    </row>
    <row r="10" spans="1:8" s="5" customFormat="1" x14ac:dyDescent="0.25">
      <c r="A10" s="61"/>
      <c r="B10" s="62" t="s">
        <v>5</v>
      </c>
      <c r="C10" s="62"/>
      <c r="D10" s="62"/>
      <c r="E10" s="4"/>
      <c r="F10" s="4"/>
    </row>
    <row r="11" spans="1:8" s="5" customFormat="1" ht="30" x14ac:dyDescent="0.25">
      <c r="A11" s="61">
        <v>1</v>
      </c>
      <c r="B11" s="61" t="s">
        <v>58</v>
      </c>
      <c r="C11" s="61">
        <v>1223.92</v>
      </c>
      <c r="D11" s="62"/>
      <c r="E11" s="4"/>
      <c r="F11" s="4"/>
    </row>
    <row r="12" spans="1:8" s="5" customFormat="1" ht="60" x14ac:dyDescent="0.25">
      <c r="A12" s="58">
        <v>2</v>
      </c>
      <c r="B12" s="61" t="s">
        <v>61</v>
      </c>
      <c r="C12" s="69">
        <v>935</v>
      </c>
      <c r="D12" s="60"/>
      <c r="E12" s="4"/>
      <c r="F12" s="4"/>
    </row>
    <row r="13" spans="1:8" x14ac:dyDescent="0.25">
      <c r="A13" s="61"/>
      <c r="B13" s="62" t="s">
        <v>71</v>
      </c>
      <c r="C13" s="62">
        <f>SUM(C11:C12)</f>
        <v>2158.92</v>
      </c>
      <c r="D13" s="62">
        <f>C13+D9</f>
        <v>5926.84</v>
      </c>
      <c r="E13" s="1"/>
      <c r="F13" s="1"/>
    </row>
    <row r="14" spans="1:8" x14ac:dyDescent="0.25">
      <c r="A14" s="61"/>
      <c r="B14" s="62" t="s">
        <v>3</v>
      </c>
      <c r="C14" s="61"/>
      <c r="D14" s="62"/>
      <c r="E14" s="1"/>
      <c r="F14" s="1"/>
    </row>
    <row r="15" spans="1:8" ht="30" x14ac:dyDescent="0.25">
      <c r="A15" s="61">
        <v>1</v>
      </c>
      <c r="B15" s="61" t="s">
        <v>58</v>
      </c>
      <c r="C15" s="61">
        <v>1223.92</v>
      </c>
      <c r="D15" s="62"/>
      <c r="E15" s="1"/>
      <c r="F15" s="1"/>
    </row>
    <row r="16" spans="1:8" ht="60" x14ac:dyDescent="0.25">
      <c r="A16" s="58">
        <v>2</v>
      </c>
      <c r="B16" s="61" t="s">
        <v>61</v>
      </c>
      <c r="C16" s="69">
        <v>935</v>
      </c>
      <c r="D16" s="60"/>
      <c r="E16" s="1"/>
      <c r="F16" s="1"/>
    </row>
    <row r="17" spans="1:6" x14ac:dyDescent="0.25">
      <c r="A17" s="61"/>
      <c r="B17" s="62" t="s">
        <v>75</v>
      </c>
      <c r="C17" s="62">
        <f>SUM(C15:C16)</f>
        <v>2158.92</v>
      </c>
      <c r="D17" s="62">
        <f>C17+D13</f>
        <v>8085.76</v>
      </c>
      <c r="E17" s="1"/>
      <c r="F17" s="1"/>
    </row>
    <row r="18" spans="1:6" x14ac:dyDescent="0.25">
      <c r="A18" s="61"/>
      <c r="B18" s="62" t="s">
        <v>7</v>
      </c>
      <c r="C18" s="61"/>
      <c r="D18" s="62"/>
      <c r="E18" s="1"/>
      <c r="F18" s="1"/>
    </row>
    <row r="19" spans="1:6" s="5" customFormat="1" ht="30" x14ac:dyDescent="0.25">
      <c r="A19" s="61">
        <v>1</v>
      </c>
      <c r="B19" s="61" t="s">
        <v>58</v>
      </c>
      <c r="C19" s="61">
        <v>1223.92</v>
      </c>
      <c r="D19" s="62"/>
      <c r="E19" s="4"/>
      <c r="F19" s="4"/>
    </row>
    <row r="20" spans="1:6" s="5" customFormat="1" ht="60" x14ac:dyDescent="0.25">
      <c r="A20" s="58">
        <v>2</v>
      </c>
      <c r="B20" s="61" t="s">
        <v>61</v>
      </c>
      <c r="C20" s="71">
        <v>935</v>
      </c>
      <c r="D20" s="60"/>
      <c r="E20" s="4"/>
      <c r="F20" s="4"/>
    </row>
    <row r="21" spans="1:6" s="5" customFormat="1" ht="30" x14ac:dyDescent="0.25">
      <c r="A21" s="61">
        <v>3</v>
      </c>
      <c r="B21" s="61" t="s">
        <v>79</v>
      </c>
      <c r="C21" s="61">
        <v>744</v>
      </c>
      <c r="D21" s="62"/>
      <c r="E21" s="4"/>
      <c r="F21" s="4"/>
    </row>
    <row r="22" spans="1:6" x14ac:dyDescent="0.25">
      <c r="A22" s="61"/>
      <c r="B22" s="62" t="s">
        <v>80</v>
      </c>
      <c r="C22" s="62">
        <f>SUM(C19:C21)</f>
        <v>2902.92</v>
      </c>
      <c r="D22" s="62">
        <f>C22+D17</f>
        <v>10988.68</v>
      </c>
      <c r="E22" s="1"/>
      <c r="F22" s="1"/>
    </row>
    <row r="23" spans="1:6" x14ac:dyDescent="0.25">
      <c r="A23" s="61"/>
      <c r="B23" s="62" t="s">
        <v>8</v>
      </c>
      <c r="C23" s="61"/>
      <c r="D23" s="62"/>
      <c r="E23" s="1"/>
      <c r="F23" s="1"/>
    </row>
    <row r="24" spans="1:6" ht="30" x14ac:dyDescent="0.25">
      <c r="A24" s="61">
        <v>1</v>
      </c>
      <c r="B24" s="61" t="s">
        <v>58</v>
      </c>
      <c r="C24" s="61">
        <v>1223.92</v>
      </c>
      <c r="D24" s="62"/>
      <c r="E24" s="1"/>
      <c r="F24" s="1"/>
    </row>
    <row r="25" spans="1:6" ht="60" x14ac:dyDescent="0.25">
      <c r="A25" s="58">
        <v>2</v>
      </c>
      <c r="B25" s="61" t="s">
        <v>61</v>
      </c>
      <c r="C25" s="71">
        <v>935</v>
      </c>
      <c r="D25" s="60"/>
      <c r="E25" s="1"/>
      <c r="F25" s="1"/>
    </row>
    <row r="26" spans="1:6" ht="30" x14ac:dyDescent="0.25">
      <c r="A26" s="61">
        <v>3</v>
      </c>
      <c r="B26" s="61" t="s">
        <v>82</v>
      </c>
      <c r="C26" s="61">
        <v>2226</v>
      </c>
      <c r="D26" s="62"/>
      <c r="E26" s="1"/>
      <c r="F26" s="1"/>
    </row>
    <row r="27" spans="1:6" x14ac:dyDescent="0.25">
      <c r="A27" s="61"/>
      <c r="B27" s="62" t="s">
        <v>83</v>
      </c>
      <c r="C27" s="62">
        <f>SUM(C24:C26)</f>
        <v>4384.92</v>
      </c>
      <c r="D27" s="62">
        <f>C27+D22</f>
        <v>15373.6</v>
      </c>
      <c r="E27" s="1"/>
      <c r="F27" s="1"/>
    </row>
    <row r="28" spans="1:6" x14ac:dyDescent="0.25">
      <c r="A28" s="61"/>
      <c r="B28" s="62" t="s">
        <v>9</v>
      </c>
      <c r="C28" s="61"/>
      <c r="D28" s="62"/>
      <c r="E28" s="1"/>
      <c r="F28" s="1"/>
    </row>
    <row r="29" spans="1:6" ht="30" x14ac:dyDescent="0.25">
      <c r="A29" s="61">
        <v>1</v>
      </c>
      <c r="B29" s="61" t="s">
        <v>58</v>
      </c>
      <c r="C29" s="61">
        <v>1223.92</v>
      </c>
      <c r="D29" s="62"/>
      <c r="E29" s="1"/>
      <c r="F29" s="1"/>
    </row>
    <row r="30" spans="1:6" ht="60" x14ac:dyDescent="0.25">
      <c r="A30" s="58">
        <v>2</v>
      </c>
      <c r="B30" s="61" t="s">
        <v>61</v>
      </c>
      <c r="C30" s="71">
        <v>935</v>
      </c>
      <c r="D30" s="60"/>
      <c r="E30" s="1"/>
      <c r="F30" s="1"/>
    </row>
    <row r="31" spans="1:6" x14ac:dyDescent="0.25">
      <c r="A31" s="61"/>
      <c r="B31" s="62" t="s">
        <v>85</v>
      </c>
      <c r="C31" s="62">
        <f>SUM(C29:C30)</f>
        <v>2158.92</v>
      </c>
      <c r="D31" s="62">
        <f>C31+D27</f>
        <v>17532.52</v>
      </c>
      <c r="E31" s="1"/>
      <c r="F31" s="1"/>
    </row>
    <row r="32" spans="1:6" x14ac:dyDescent="0.25">
      <c r="A32" s="61"/>
      <c r="B32" s="62" t="s">
        <v>10</v>
      </c>
      <c r="C32" s="61"/>
      <c r="D32" s="62"/>
      <c r="E32" s="1"/>
      <c r="F32" s="1"/>
    </row>
    <row r="33" spans="1:6" ht="30" x14ac:dyDescent="0.25">
      <c r="A33" s="61">
        <v>1</v>
      </c>
      <c r="B33" s="61" t="s">
        <v>58</v>
      </c>
      <c r="C33" s="61">
        <v>1223.92</v>
      </c>
      <c r="D33" s="62"/>
      <c r="E33" s="1"/>
      <c r="F33" s="1"/>
    </row>
    <row r="34" spans="1:6" ht="60" x14ac:dyDescent="0.25">
      <c r="A34" s="58">
        <v>2</v>
      </c>
      <c r="B34" s="61" t="s">
        <v>61</v>
      </c>
      <c r="C34" s="71">
        <v>935</v>
      </c>
      <c r="D34" s="60"/>
      <c r="E34" s="1"/>
      <c r="F34" s="1"/>
    </row>
    <row r="35" spans="1:6" x14ac:dyDescent="0.25">
      <c r="A35" s="61"/>
      <c r="B35" s="62" t="s">
        <v>92</v>
      </c>
      <c r="C35" s="62">
        <f>SUM(C33:C34)</f>
        <v>2158.92</v>
      </c>
      <c r="D35" s="62">
        <f>C35+D31</f>
        <v>19691.440000000002</v>
      </c>
      <c r="E35" s="1"/>
      <c r="F35" s="1"/>
    </row>
    <row r="36" spans="1:6" x14ac:dyDescent="0.25">
      <c r="A36" s="61"/>
      <c r="B36" s="62" t="s">
        <v>11</v>
      </c>
      <c r="C36" s="61"/>
      <c r="D36" s="62"/>
      <c r="E36" s="1"/>
      <c r="F36" s="1"/>
    </row>
    <row r="37" spans="1:6" ht="30" x14ac:dyDescent="0.25">
      <c r="A37" s="61">
        <v>1</v>
      </c>
      <c r="B37" s="61" t="s">
        <v>58</v>
      </c>
      <c r="C37" s="61">
        <v>1223.92</v>
      </c>
      <c r="D37" s="62"/>
      <c r="E37" s="1"/>
      <c r="F37" s="1"/>
    </row>
    <row r="38" spans="1:6" ht="60" x14ac:dyDescent="0.25">
      <c r="A38" s="58">
        <v>2</v>
      </c>
      <c r="B38" s="61" t="s">
        <v>61</v>
      </c>
      <c r="C38" s="71">
        <v>935</v>
      </c>
      <c r="D38" s="60"/>
      <c r="E38" s="1"/>
      <c r="F38" s="1"/>
    </row>
    <row r="39" spans="1:6" x14ac:dyDescent="0.25">
      <c r="A39" s="61"/>
      <c r="B39" s="62" t="s">
        <v>95</v>
      </c>
      <c r="C39" s="62">
        <f>SUM(C37:C38)</f>
        <v>2158.92</v>
      </c>
      <c r="D39" s="62">
        <f>C39+D35</f>
        <v>21850.36</v>
      </c>
      <c r="E39" s="1"/>
      <c r="F39" s="1"/>
    </row>
    <row r="40" spans="1:6" x14ac:dyDescent="0.25">
      <c r="A40" s="61"/>
      <c r="B40" s="62" t="s">
        <v>12</v>
      </c>
      <c r="C40" s="61"/>
      <c r="D40" s="62"/>
      <c r="E40" s="1"/>
      <c r="F40" s="1"/>
    </row>
    <row r="41" spans="1:6" ht="30" x14ac:dyDescent="0.25">
      <c r="A41" s="61">
        <v>1</v>
      </c>
      <c r="B41" s="61" t="s">
        <v>58</v>
      </c>
      <c r="C41" s="61">
        <v>1223.92</v>
      </c>
      <c r="D41" s="62"/>
      <c r="E41" s="1"/>
      <c r="F41" s="1"/>
    </row>
    <row r="42" spans="1:6" ht="60" x14ac:dyDescent="0.25">
      <c r="A42" s="58">
        <v>2</v>
      </c>
      <c r="B42" s="61" t="s">
        <v>61</v>
      </c>
      <c r="C42" s="71">
        <v>935</v>
      </c>
      <c r="D42" s="60"/>
      <c r="E42" s="1"/>
      <c r="F42" s="1"/>
    </row>
    <row r="43" spans="1:6" x14ac:dyDescent="0.25">
      <c r="A43" s="61">
        <v>3</v>
      </c>
      <c r="B43" s="61" t="s">
        <v>99</v>
      </c>
      <c r="C43" s="61">
        <v>744</v>
      </c>
      <c r="D43" s="62"/>
      <c r="E43" s="1"/>
      <c r="F43" s="1"/>
    </row>
    <row r="44" spans="1:6" x14ac:dyDescent="0.25">
      <c r="A44" s="61"/>
      <c r="B44" s="62" t="s">
        <v>100</v>
      </c>
      <c r="C44" s="62">
        <f>SUM(C41:C43)</f>
        <v>2902.92</v>
      </c>
      <c r="D44" s="62">
        <f>C44+D39</f>
        <v>24753.279999999999</v>
      </c>
      <c r="E44" s="1"/>
      <c r="F44" s="1"/>
    </row>
    <row r="45" spans="1:6" x14ac:dyDescent="0.25">
      <c r="A45" s="61"/>
      <c r="B45" s="62" t="s">
        <v>13</v>
      </c>
      <c r="C45" s="61"/>
      <c r="D45" s="62"/>
      <c r="E45" s="1"/>
      <c r="F45" s="1"/>
    </row>
    <row r="46" spans="1:6" ht="30" x14ac:dyDescent="0.25">
      <c r="A46" s="61">
        <v>1</v>
      </c>
      <c r="B46" s="61" t="s">
        <v>58</v>
      </c>
      <c r="C46" s="61">
        <v>1223.92</v>
      </c>
      <c r="D46" s="62"/>
      <c r="E46" s="1"/>
      <c r="F46" s="1"/>
    </row>
    <row r="47" spans="1:6" ht="60" x14ac:dyDescent="0.25">
      <c r="A47" s="58">
        <v>2</v>
      </c>
      <c r="B47" s="61" t="s">
        <v>61</v>
      </c>
      <c r="C47" s="71">
        <v>935</v>
      </c>
      <c r="D47" s="60"/>
      <c r="E47" s="1"/>
      <c r="F47" s="1"/>
    </row>
    <row r="48" spans="1:6" ht="30" x14ac:dyDescent="0.25">
      <c r="A48" s="61">
        <v>3</v>
      </c>
      <c r="B48" s="61" t="s">
        <v>103</v>
      </c>
      <c r="C48" s="61">
        <v>744</v>
      </c>
      <c r="D48" s="62"/>
      <c r="E48" s="1"/>
      <c r="F48" s="1"/>
    </row>
    <row r="49" spans="1:6" x14ac:dyDescent="0.25">
      <c r="A49" s="61">
        <v>4</v>
      </c>
      <c r="B49" s="61" t="s">
        <v>104</v>
      </c>
      <c r="C49" s="61">
        <v>1231.5</v>
      </c>
      <c r="D49" s="62"/>
      <c r="E49" s="1"/>
      <c r="F49" s="1"/>
    </row>
    <row r="50" spans="1:6" x14ac:dyDescent="0.25">
      <c r="A50" s="61">
        <v>5</v>
      </c>
      <c r="B50" s="61" t="s">
        <v>105</v>
      </c>
      <c r="C50" s="61">
        <v>744</v>
      </c>
      <c r="D50" s="62"/>
      <c r="E50" s="1"/>
      <c r="F50" s="1"/>
    </row>
    <row r="51" spans="1:6" x14ac:dyDescent="0.25">
      <c r="A51" s="61"/>
      <c r="B51" s="62" t="s">
        <v>106</v>
      </c>
      <c r="C51" s="62">
        <f>SUM(C46:C50)</f>
        <v>4878.42</v>
      </c>
      <c r="D51" s="62">
        <f>C51+D44</f>
        <v>29631.699999999997</v>
      </c>
      <c r="E51" s="1"/>
      <c r="F51" s="1"/>
    </row>
    <row r="52" spans="1:6" x14ac:dyDescent="0.25">
      <c r="A52" s="61"/>
      <c r="B52" s="62" t="s">
        <v>14</v>
      </c>
      <c r="C52" s="61"/>
      <c r="D52" s="62"/>
      <c r="E52" s="1"/>
      <c r="F52" s="1"/>
    </row>
    <row r="53" spans="1:6" ht="30" x14ac:dyDescent="0.25">
      <c r="A53" s="61">
        <v>1</v>
      </c>
      <c r="B53" s="61" t="s">
        <v>58</v>
      </c>
      <c r="C53" s="61">
        <v>1223.92</v>
      </c>
      <c r="D53" s="62"/>
      <c r="E53" s="1"/>
      <c r="F53" s="1"/>
    </row>
    <row r="54" spans="1:6" ht="60" x14ac:dyDescent="0.25">
      <c r="A54" s="58">
        <v>2</v>
      </c>
      <c r="B54" s="61" t="s">
        <v>61</v>
      </c>
      <c r="C54" s="71">
        <v>935</v>
      </c>
      <c r="D54" s="60"/>
      <c r="E54" s="1"/>
      <c r="F54" s="1"/>
    </row>
    <row r="55" spans="1:6" x14ac:dyDescent="0.25">
      <c r="A55" s="61"/>
      <c r="B55" s="62" t="s">
        <v>109</v>
      </c>
      <c r="C55" s="62">
        <f>SUM(C53:C54)</f>
        <v>2158.92</v>
      </c>
      <c r="D55" s="62">
        <f>C55+D51</f>
        <v>31790.619999999995</v>
      </c>
      <c r="E55" s="1"/>
      <c r="F55" s="1"/>
    </row>
    <row r="56" spans="1:6" x14ac:dyDescent="0.25">
      <c r="A56" s="61"/>
      <c r="B56" s="62" t="s">
        <v>15</v>
      </c>
      <c r="C56" s="61"/>
      <c r="D56" s="62"/>
      <c r="E56" s="1"/>
      <c r="F56" s="1"/>
    </row>
    <row r="57" spans="1:6" ht="30" x14ac:dyDescent="0.25">
      <c r="A57" s="61">
        <v>1</v>
      </c>
      <c r="B57" s="61" t="s">
        <v>58</v>
      </c>
      <c r="C57" s="61">
        <v>1223.92</v>
      </c>
      <c r="D57" s="62"/>
      <c r="E57" s="1"/>
      <c r="F57" s="1"/>
    </row>
    <row r="58" spans="1:6" ht="60" x14ac:dyDescent="0.25">
      <c r="A58" s="58">
        <v>2</v>
      </c>
      <c r="B58" s="61" t="s">
        <v>61</v>
      </c>
      <c r="C58" s="71">
        <v>935</v>
      </c>
      <c r="D58" s="60"/>
      <c r="E58" s="1"/>
      <c r="F58" s="1"/>
    </row>
    <row r="59" spans="1:6" x14ac:dyDescent="0.25">
      <c r="A59" s="61">
        <v>3</v>
      </c>
      <c r="B59" s="61" t="s">
        <v>113</v>
      </c>
      <c r="C59" s="61">
        <v>2976</v>
      </c>
      <c r="D59" s="62"/>
      <c r="E59" s="1"/>
      <c r="F59" s="1"/>
    </row>
    <row r="60" spans="1:6" x14ac:dyDescent="0.25">
      <c r="A60" s="61">
        <v>4</v>
      </c>
      <c r="B60" s="61" t="s">
        <v>114</v>
      </c>
      <c r="C60" s="61">
        <v>2825.4</v>
      </c>
      <c r="D60" s="62"/>
      <c r="E60" s="1"/>
      <c r="F60" s="1"/>
    </row>
    <row r="61" spans="1:6" ht="30" x14ac:dyDescent="0.25">
      <c r="A61" s="61">
        <v>5</v>
      </c>
      <c r="B61" s="61" t="s">
        <v>115</v>
      </c>
      <c r="C61" s="61">
        <v>2920.3</v>
      </c>
      <c r="D61" s="62"/>
      <c r="E61" s="1"/>
      <c r="F61" s="1"/>
    </row>
    <row r="62" spans="1:6" x14ac:dyDescent="0.25">
      <c r="A62" s="61">
        <v>6</v>
      </c>
      <c r="B62" s="61" t="s">
        <v>116</v>
      </c>
      <c r="C62" s="61">
        <v>3863.5</v>
      </c>
      <c r="D62" s="62"/>
      <c r="E62" s="1"/>
      <c r="F62" s="1"/>
    </row>
    <row r="63" spans="1:6" x14ac:dyDescent="0.25">
      <c r="A63" s="61"/>
      <c r="B63" s="62" t="s">
        <v>117</v>
      </c>
      <c r="C63" s="62">
        <f>SUM(C57:C62)</f>
        <v>14744.119999999999</v>
      </c>
      <c r="D63" s="62">
        <f>C63+D55</f>
        <v>46534.739999999991</v>
      </c>
      <c r="E63" s="1"/>
      <c r="F63" s="1"/>
    </row>
    <row r="64" spans="1:6" x14ac:dyDescent="0.25">
      <c r="A64" s="61"/>
      <c r="B64" s="61"/>
      <c r="C64" s="61"/>
      <c r="D64" s="62"/>
      <c r="E64" s="1"/>
      <c r="F64" s="1"/>
    </row>
    <row r="65" spans="1:6" x14ac:dyDescent="0.25">
      <c r="A65" s="61"/>
      <c r="B65" s="62"/>
      <c r="C65" s="61"/>
      <c r="D65" s="62"/>
      <c r="E65" s="1"/>
      <c r="F65" s="1"/>
    </row>
    <row r="66" spans="1:6" x14ac:dyDescent="0.25">
      <c r="A66" s="61"/>
      <c r="B66" s="61"/>
      <c r="C66" s="61"/>
      <c r="D66" s="62"/>
      <c r="E66" s="1"/>
      <c r="F66" s="1"/>
    </row>
    <row r="67" spans="1:6" x14ac:dyDescent="0.25">
      <c r="A67" s="61"/>
      <c r="B67" s="62"/>
      <c r="C67" s="61"/>
      <c r="D67" s="62"/>
      <c r="E67" s="1"/>
      <c r="F67" s="1"/>
    </row>
    <row r="68" spans="1:6" x14ac:dyDescent="0.25">
      <c r="A68" s="61"/>
      <c r="B68" s="61"/>
      <c r="C68" s="61"/>
      <c r="D68" s="62"/>
      <c r="E68" s="1"/>
      <c r="F68" s="1"/>
    </row>
    <row r="69" spans="1:6" x14ac:dyDescent="0.25">
      <c r="A69" s="61"/>
      <c r="B69" s="63"/>
      <c r="C69" s="61"/>
      <c r="D69" s="62"/>
      <c r="E69" s="1"/>
      <c r="F69" s="1"/>
    </row>
    <row r="70" spans="1:6" x14ac:dyDescent="0.25">
      <c r="A70" s="64"/>
      <c r="B70" s="64"/>
      <c r="C70" s="64"/>
      <c r="D70" s="64"/>
    </row>
    <row r="71" spans="1:6" x14ac:dyDescent="0.25">
      <c r="A71" s="64"/>
      <c r="B71" s="64"/>
      <c r="C71" s="64"/>
      <c r="D71" s="64"/>
    </row>
    <row r="75" spans="1:6" x14ac:dyDescent="0.25">
      <c r="F75" s="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31" workbookViewId="0">
      <selection activeCell="D49" sqref="D49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2" t="s">
        <v>64</v>
      </c>
      <c r="C1" s="72"/>
      <c r="D1" s="72"/>
      <c r="E1" s="6"/>
      <c r="F1" s="6"/>
      <c r="G1" s="6"/>
    </row>
    <row r="2" spans="1:15" ht="15.95" customHeight="1" x14ac:dyDescent="0.25">
      <c r="A2" s="1"/>
      <c r="B2" s="2" t="s">
        <v>51</v>
      </c>
      <c r="C2" s="31"/>
      <c r="D2" s="31"/>
      <c r="E2" s="1"/>
      <c r="F2" s="1"/>
      <c r="G2" s="1"/>
    </row>
    <row r="3" spans="1:15" ht="15.95" customHeight="1" x14ac:dyDescent="0.25">
      <c r="A3" s="1"/>
      <c r="B3" s="72" t="s">
        <v>6</v>
      </c>
      <c r="C3" s="72"/>
      <c r="D3" s="72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8"/>
      <c r="B5" s="62" t="s">
        <v>2</v>
      </c>
      <c r="C5" s="58"/>
      <c r="D5" s="58"/>
      <c r="E5" s="1"/>
      <c r="F5" s="1"/>
      <c r="G5" s="1"/>
    </row>
    <row r="6" spans="1:15" ht="30" x14ac:dyDescent="0.25">
      <c r="A6" s="65">
        <v>1</v>
      </c>
      <c r="B6" s="61" t="s">
        <v>59</v>
      </c>
      <c r="C6" s="61">
        <v>5832</v>
      </c>
      <c r="D6" s="66"/>
      <c r="E6" s="1"/>
      <c r="F6" s="1"/>
      <c r="G6" s="1"/>
    </row>
    <row r="7" spans="1:15" s="1" customFormat="1" x14ac:dyDescent="0.25">
      <c r="A7" s="61">
        <v>2</v>
      </c>
      <c r="B7" s="61" t="s">
        <v>66</v>
      </c>
      <c r="C7" s="61">
        <v>522</v>
      </c>
      <c r="D7" s="61"/>
      <c r="H7"/>
      <c r="I7"/>
      <c r="J7"/>
      <c r="K7"/>
      <c r="L7"/>
      <c r="M7"/>
      <c r="N7"/>
      <c r="O7"/>
    </row>
    <row r="8" spans="1:15" s="4" customFormat="1" x14ac:dyDescent="0.25">
      <c r="A8" s="61"/>
      <c r="B8" s="62" t="s">
        <v>62</v>
      </c>
      <c r="C8" s="62">
        <f>SUM(C6:C7)</f>
        <v>6354</v>
      </c>
      <c r="D8" s="62">
        <f>C8</f>
        <v>6354</v>
      </c>
      <c r="F8" s="1"/>
      <c r="H8"/>
      <c r="I8"/>
      <c r="J8"/>
      <c r="K8"/>
      <c r="L8"/>
      <c r="M8"/>
      <c r="N8"/>
      <c r="O8"/>
    </row>
    <row r="9" spans="1:15" s="4" customFormat="1" x14ac:dyDescent="0.25">
      <c r="A9" s="61"/>
      <c r="B9" s="62" t="s">
        <v>5</v>
      </c>
      <c r="C9" s="61"/>
      <c r="D9" s="62"/>
      <c r="H9"/>
      <c r="I9"/>
      <c r="J9"/>
      <c r="K9"/>
      <c r="L9"/>
      <c r="M9"/>
      <c r="N9"/>
      <c r="O9"/>
    </row>
    <row r="10" spans="1:15" s="4" customFormat="1" ht="30" x14ac:dyDescent="0.25">
      <c r="A10" s="61">
        <v>1</v>
      </c>
      <c r="B10" s="61" t="s">
        <v>59</v>
      </c>
      <c r="C10" s="61">
        <v>5832</v>
      </c>
      <c r="D10" s="62"/>
      <c r="H10"/>
      <c r="I10"/>
      <c r="J10"/>
      <c r="K10"/>
      <c r="L10"/>
      <c r="M10"/>
      <c r="N10"/>
      <c r="O10"/>
    </row>
    <row r="11" spans="1:15" s="4" customFormat="1" x14ac:dyDescent="0.25">
      <c r="A11" s="61">
        <v>2</v>
      </c>
      <c r="B11" s="61" t="s">
        <v>72</v>
      </c>
      <c r="C11" s="61">
        <v>438</v>
      </c>
      <c r="D11" s="62"/>
      <c r="H11"/>
      <c r="I11"/>
      <c r="J11"/>
      <c r="K11"/>
      <c r="L11"/>
      <c r="M11"/>
      <c r="N11"/>
      <c r="O11"/>
    </row>
    <row r="12" spans="1:15" s="4" customFormat="1" x14ac:dyDescent="0.25">
      <c r="A12" s="58"/>
      <c r="B12" s="62" t="s">
        <v>71</v>
      </c>
      <c r="C12" s="62">
        <f>SUM(C10:C11)</f>
        <v>6270</v>
      </c>
      <c r="D12" s="62">
        <f>C12+D8</f>
        <v>12624</v>
      </c>
      <c r="H12"/>
      <c r="I12"/>
      <c r="J12"/>
      <c r="K12"/>
      <c r="L12"/>
      <c r="M12"/>
      <c r="N12"/>
      <c r="O12"/>
    </row>
    <row r="13" spans="1:15" s="4" customFormat="1" x14ac:dyDescent="0.25">
      <c r="A13" s="58"/>
      <c r="B13" s="62" t="s">
        <v>3</v>
      </c>
      <c r="C13" s="58"/>
      <c r="D13" s="62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65">
        <v>1</v>
      </c>
      <c r="B14" s="61" t="s">
        <v>59</v>
      </c>
      <c r="C14" s="61">
        <v>5832</v>
      </c>
      <c r="D14" s="62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61">
        <v>2</v>
      </c>
      <c r="B15" s="61" t="s">
        <v>76</v>
      </c>
      <c r="C15" s="61">
        <v>252</v>
      </c>
      <c r="D15" s="62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61"/>
      <c r="B16" s="62" t="s">
        <v>75</v>
      </c>
      <c r="C16" s="62">
        <f>SUM(C14:C15)</f>
        <v>6084</v>
      </c>
      <c r="D16" s="62">
        <f>C16+D12</f>
        <v>18708</v>
      </c>
      <c r="H16"/>
      <c r="I16"/>
      <c r="J16"/>
      <c r="K16"/>
      <c r="L16"/>
      <c r="M16"/>
      <c r="N16"/>
      <c r="O16"/>
    </row>
    <row r="17" spans="1:15" s="1" customFormat="1" x14ac:dyDescent="0.25">
      <c r="A17" s="61"/>
      <c r="B17" s="62" t="s">
        <v>7</v>
      </c>
      <c r="C17" s="61"/>
      <c r="D17" s="62"/>
      <c r="H17"/>
      <c r="I17"/>
      <c r="J17"/>
      <c r="K17"/>
      <c r="L17"/>
      <c r="M17"/>
      <c r="N17"/>
      <c r="O17"/>
    </row>
    <row r="18" spans="1:15" s="1" customFormat="1" ht="30" x14ac:dyDescent="0.25">
      <c r="A18" s="61">
        <v>1</v>
      </c>
      <c r="B18" s="61" t="s">
        <v>59</v>
      </c>
      <c r="C18" s="62">
        <v>5832</v>
      </c>
      <c r="D18" s="62">
        <f>C18+D16</f>
        <v>24540</v>
      </c>
      <c r="H18"/>
      <c r="I18"/>
      <c r="J18"/>
      <c r="K18"/>
      <c r="L18"/>
      <c r="M18"/>
      <c r="N18"/>
      <c r="O18"/>
    </row>
    <row r="19" spans="1:15" s="4" customFormat="1" x14ac:dyDescent="0.25">
      <c r="A19" s="61"/>
      <c r="B19" s="62" t="s">
        <v>8</v>
      </c>
      <c r="C19" s="61"/>
      <c r="D19" s="62"/>
      <c r="H19"/>
      <c r="I19"/>
      <c r="J19"/>
      <c r="K19"/>
      <c r="L19"/>
      <c r="M19"/>
      <c r="N19"/>
      <c r="O19"/>
    </row>
    <row r="20" spans="1:15" s="4" customFormat="1" ht="30" x14ac:dyDescent="0.25">
      <c r="A20" s="61">
        <v>1</v>
      </c>
      <c r="B20" s="61" t="s">
        <v>59</v>
      </c>
      <c r="C20" s="62">
        <v>5832</v>
      </c>
      <c r="D20" s="62">
        <f>C20+D18</f>
        <v>30372</v>
      </c>
      <c r="H20"/>
      <c r="I20"/>
      <c r="J20"/>
      <c r="K20"/>
      <c r="L20"/>
      <c r="M20"/>
      <c r="N20"/>
      <c r="O20"/>
    </row>
    <row r="21" spans="1:15" s="4" customFormat="1" x14ac:dyDescent="0.25">
      <c r="A21" s="61"/>
      <c r="B21" s="62" t="s">
        <v>9</v>
      </c>
      <c r="C21" s="61"/>
      <c r="D21" s="62"/>
      <c r="H21"/>
      <c r="I21"/>
      <c r="J21"/>
      <c r="K21"/>
      <c r="L21"/>
      <c r="M21"/>
      <c r="N21"/>
      <c r="O21"/>
    </row>
    <row r="22" spans="1:15" s="1" customFormat="1" ht="30" x14ac:dyDescent="0.25">
      <c r="A22" s="61">
        <v>1</v>
      </c>
      <c r="B22" s="61" t="s">
        <v>59</v>
      </c>
      <c r="C22" s="61">
        <v>5832</v>
      </c>
      <c r="D22" s="62"/>
      <c r="H22"/>
      <c r="I22"/>
      <c r="J22"/>
      <c r="K22"/>
      <c r="L22"/>
      <c r="M22"/>
      <c r="N22"/>
      <c r="O22"/>
    </row>
    <row r="23" spans="1:15" s="1" customFormat="1" x14ac:dyDescent="0.25">
      <c r="A23" s="61">
        <v>2</v>
      </c>
      <c r="B23" s="61" t="s">
        <v>86</v>
      </c>
      <c r="C23" s="61">
        <v>825.5</v>
      </c>
      <c r="D23" s="62"/>
      <c r="H23"/>
      <c r="I23"/>
      <c r="J23"/>
      <c r="K23"/>
      <c r="L23"/>
      <c r="M23"/>
      <c r="N23"/>
      <c r="O23"/>
    </row>
    <row r="24" spans="1:15" s="1" customFormat="1" x14ac:dyDescent="0.25">
      <c r="A24" s="61"/>
      <c r="B24" s="62" t="s">
        <v>85</v>
      </c>
      <c r="C24" s="62">
        <f>SUM(C22:C23)</f>
        <v>6657.5</v>
      </c>
      <c r="D24" s="62">
        <f>C24+D20</f>
        <v>37029.5</v>
      </c>
      <c r="H24"/>
      <c r="I24"/>
      <c r="J24"/>
      <c r="K24"/>
      <c r="L24"/>
      <c r="M24"/>
      <c r="N24"/>
      <c r="O24"/>
    </row>
    <row r="25" spans="1:15" s="1" customFormat="1" x14ac:dyDescent="0.25">
      <c r="A25" s="61"/>
      <c r="B25" s="62" t="s">
        <v>10</v>
      </c>
      <c r="C25" s="61"/>
      <c r="D25" s="62"/>
      <c r="H25"/>
      <c r="I25"/>
      <c r="J25"/>
      <c r="K25"/>
      <c r="L25"/>
      <c r="M25"/>
      <c r="N25"/>
      <c r="O25"/>
    </row>
    <row r="26" spans="1:15" ht="30" x14ac:dyDescent="0.25">
      <c r="A26" s="61">
        <v>1</v>
      </c>
      <c r="B26" s="61" t="s">
        <v>59</v>
      </c>
      <c r="C26" s="61">
        <v>5832</v>
      </c>
      <c r="D26" s="62"/>
    </row>
    <row r="27" spans="1:15" x14ac:dyDescent="0.25">
      <c r="A27" s="65">
        <v>2</v>
      </c>
      <c r="B27" s="61" t="s">
        <v>93</v>
      </c>
      <c r="C27" s="65">
        <v>1376</v>
      </c>
      <c r="D27" s="67"/>
    </row>
    <row r="28" spans="1:15" x14ac:dyDescent="0.25">
      <c r="A28" s="65"/>
      <c r="B28" s="62" t="s">
        <v>92</v>
      </c>
      <c r="C28" s="67">
        <f>SUM(C26:C27)</f>
        <v>7208</v>
      </c>
      <c r="D28" s="67">
        <f>C28+D24</f>
        <v>44237.5</v>
      </c>
    </row>
    <row r="29" spans="1:15" x14ac:dyDescent="0.25">
      <c r="A29" s="61"/>
      <c r="B29" s="62" t="s">
        <v>11</v>
      </c>
      <c r="C29" s="61"/>
      <c r="D29" s="62"/>
    </row>
    <row r="30" spans="1:15" ht="30" x14ac:dyDescent="0.25">
      <c r="A30" s="61">
        <v>1</v>
      </c>
      <c r="B30" s="61" t="s">
        <v>59</v>
      </c>
      <c r="C30" s="61">
        <v>5832</v>
      </c>
      <c r="D30" s="62"/>
    </row>
    <row r="31" spans="1:15" x14ac:dyDescent="0.25">
      <c r="A31" s="65">
        <v>2</v>
      </c>
      <c r="B31" s="61" t="s">
        <v>96</v>
      </c>
      <c r="C31" s="65">
        <v>186</v>
      </c>
      <c r="D31" s="67"/>
    </row>
    <row r="32" spans="1:15" x14ac:dyDescent="0.25">
      <c r="A32" s="65">
        <v>3</v>
      </c>
      <c r="B32" s="61" t="s">
        <v>97</v>
      </c>
      <c r="C32" s="65">
        <v>540</v>
      </c>
      <c r="D32" s="67"/>
    </row>
    <row r="33" spans="1:4" x14ac:dyDescent="0.25">
      <c r="A33" s="65"/>
      <c r="B33" s="62" t="s">
        <v>95</v>
      </c>
      <c r="C33" s="62">
        <f>SUM(C30:C32)</f>
        <v>6558</v>
      </c>
      <c r="D33" s="67">
        <f>C33+D28</f>
        <v>50795.5</v>
      </c>
    </row>
    <row r="34" spans="1:4" x14ac:dyDescent="0.25">
      <c r="A34" s="61"/>
      <c r="B34" s="62" t="s">
        <v>12</v>
      </c>
      <c r="C34" s="61"/>
      <c r="D34" s="62"/>
    </row>
    <row r="35" spans="1:4" ht="30" x14ac:dyDescent="0.25">
      <c r="A35" s="61">
        <v>1</v>
      </c>
      <c r="B35" s="61" t="s">
        <v>59</v>
      </c>
      <c r="C35" s="61">
        <v>5832</v>
      </c>
      <c r="D35" s="62">
        <f>C35+D33</f>
        <v>56627.5</v>
      </c>
    </row>
    <row r="36" spans="1:4" x14ac:dyDescent="0.25">
      <c r="A36" s="61"/>
      <c r="B36" s="62" t="s">
        <v>13</v>
      </c>
      <c r="C36" s="61"/>
      <c r="D36" s="62"/>
    </row>
    <row r="37" spans="1:4" ht="30" x14ac:dyDescent="0.25">
      <c r="A37" s="61">
        <v>1</v>
      </c>
      <c r="B37" s="61" t="s">
        <v>59</v>
      </c>
      <c r="C37" s="61">
        <v>5832</v>
      </c>
      <c r="D37" s="62"/>
    </row>
    <row r="38" spans="1:4" ht="30" x14ac:dyDescent="0.25">
      <c r="A38" s="65">
        <v>2</v>
      </c>
      <c r="B38" s="61" t="s">
        <v>107</v>
      </c>
      <c r="C38" s="65">
        <f>2360.4+2654.2</f>
        <v>5014.6000000000004</v>
      </c>
      <c r="D38" s="67"/>
    </row>
    <row r="39" spans="1:4" x14ac:dyDescent="0.25">
      <c r="A39" s="65"/>
      <c r="B39" s="62" t="s">
        <v>106</v>
      </c>
      <c r="C39" s="62">
        <f>SUM(C37:C38)</f>
        <v>10846.6</v>
      </c>
      <c r="D39" s="67">
        <f>C39+D35</f>
        <v>67474.100000000006</v>
      </c>
    </row>
    <row r="40" spans="1:4" x14ac:dyDescent="0.25">
      <c r="A40" s="61"/>
      <c r="B40" s="62" t="s">
        <v>14</v>
      </c>
      <c r="C40" s="61"/>
      <c r="D40" s="62"/>
    </row>
    <row r="41" spans="1:4" ht="30" x14ac:dyDescent="0.25">
      <c r="A41" s="61">
        <v>1</v>
      </c>
      <c r="B41" s="61" t="s">
        <v>59</v>
      </c>
      <c r="C41" s="61">
        <v>5832</v>
      </c>
      <c r="D41" s="62"/>
    </row>
    <row r="42" spans="1:4" ht="30" x14ac:dyDescent="0.25">
      <c r="A42" s="65">
        <v>2</v>
      </c>
      <c r="B42" s="61" t="s">
        <v>108</v>
      </c>
      <c r="C42" s="65">
        <v>779</v>
      </c>
      <c r="D42" s="67"/>
    </row>
    <row r="43" spans="1:4" x14ac:dyDescent="0.25">
      <c r="A43" s="65"/>
      <c r="B43" s="62" t="s">
        <v>109</v>
      </c>
      <c r="C43" s="67">
        <f>SUM(C41:C42)</f>
        <v>6611</v>
      </c>
      <c r="D43" s="67">
        <f>C43+D39</f>
        <v>74085.100000000006</v>
      </c>
    </row>
    <row r="44" spans="1:4" x14ac:dyDescent="0.25">
      <c r="A44" s="61"/>
      <c r="B44" s="62" t="s">
        <v>15</v>
      </c>
      <c r="C44" s="61"/>
      <c r="D44" s="62"/>
    </row>
    <row r="45" spans="1:4" ht="30" x14ac:dyDescent="0.25">
      <c r="A45" s="61">
        <v>1</v>
      </c>
      <c r="B45" s="61" t="s">
        <v>59</v>
      </c>
      <c r="C45" s="61">
        <v>5832</v>
      </c>
      <c r="D45" s="62"/>
    </row>
    <row r="46" spans="1:4" ht="30" x14ac:dyDescent="0.25">
      <c r="A46" s="13">
        <v>3</v>
      </c>
      <c r="B46" s="79" t="s">
        <v>118</v>
      </c>
      <c r="C46" s="13">
        <v>825.1</v>
      </c>
      <c r="D46" s="12"/>
    </row>
    <row r="47" spans="1:4" ht="30" x14ac:dyDescent="0.25">
      <c r="A47" s="13">
        <v>4</v>
      </c>
      <c r="B47" s="61" t="s">
        <v>119</v>
      </c>
      <c r="C47" s="13">
        <v>3418.8</v>
      </c>
      <c r="D47" s="12"/>
    </row>
    <row r="48" spans="1:4" x14ac:dyDescent="0.25">
      <c r="A48" s="13"/>
      <c r="B48" s="3" t="s">
        <v>117</v>
      </c>
      <c r="C48" s="12">
        <f>SUM(C45:C47)</f>
        <v>10075.900000000001</v>
      </c>
      <c r="D48" s="12">
        <f>C48+D43</f>
        <v>84161</v>
      </c>
    </row>
    <row r="49" spans="1:4" x14ac:dyDescent="0.25">
      <c r="A49" s="13"/>
      <c r="B49" s="3"/>
      <c r="C49" s="12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1"/>
      <c r="D51" s="12"/>
    </row>
    <row r="52" spans="1:4" x14ac:dyDescent="0.25">
      <c r="A52" s="13"/>
      <c r="B52" s="3"/>
      <c r="C52" s="12"/>
      <c r="D52" s="12"/>
    </row>
    <row r="53" spans="1:4" x14ac:dyDescent="0.25">
      <c r="A53" s="13"/>
      <c r="B53" s="3"/>
      <c r="C53" s="12"/>
      <c r="D53" s="12"/>
    </row>
    <row r="54" spans="1:4" x14ac:dyDescent="0.25">
      <c r="A54" s="13"/>
      <c r="B54" s="11"/>
      <c r="C54" s="12"/>
      <c r="D54" s="12"/>
    </row>
    <row r="55" spans="1:4" x14ac:dyDescent="0.25">
      <c r="A55" s="13"/>
      <c r="B55" s="3"/>
      <c r="C55" s="12"/>
      <c r="D55" s="12"/>
    </row>
    <row r="56" spans="1:4" x14ac:dyDescent="0.25">
      <c r="A56" s="13"/>
      <c r="B56" s="3"/>
      <c r="C56" s="12"/>
      <c r="D56" s="12"/>
    </row>
    <row r="57" spans="1:4" x14ac:dyDescent="0.25">
      <c r="A57" s="13"/>
      <c r="B57" s="11"/>
      <c r="C57" s="12"/>
      <c r="D57" s="12"/>
    </row>
    <row r="58" spans="1:4" x14ac:dyDescent="0.25">
      <c r="A58" s="13"/>
      <c r="B58" s="3"/>
      <c r="C58" s="12"/>
      <c r="D58" s="12"/>
    </row>
    <row r="59" spans="1:4" x14ac:dyDescent="0.25">
      <c r="A59" s="13"/>
      <c r="B59" s="11"/>
      <c r="C59" s="13"/>
      <c r="D59" s="12"/>
    </row>
    <row r="60" spans="1:4" x14ac:dyDescent="0.25">
      <c r="A60" s="13"/>
      <c r="B60" s="11"/>
      <c r="C60" s="13"/>
      <c r="D60" s="12"/>
    </row>
    <row r="61" spans="1:4" x14ac:dyDescent="0.25">
      <c r="A61" s="13"/>
      <c r="B61" s="11"/>
      <c r="C61" s="13"/>
      <c r="D61" s="12"/>
    </row>
    <row r="62" spans="1:4" x14ac:dyDescent="0.25">
      <c r="A62" s="13"/>
      <c r="B62" s="11"/>
      <c r="C62" s="13"/>
      <c r="D62" s="12"/>
    </row>
    <row r="63" spans="1:4" x14ac:dyDescent="0.25">
      <c r="A63" s="13"/>
      <c r="B63" s="11"/>
      <c r="C63" s="13"/>
      <c r="D63" s="12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3"/>
      <c r="C65" s="12"/>
      <c r="D65" s="12"/>
    </row>
    <row r="66" spans="1:4" x14ac:dyDescent="0.25">
      <c r="A66" s="13"/>
      <c r="B66" s="3"/>
      <c r="C66" s="12"/>
      <c r="D66" s="12"/>
    </row>
    <row r="67" spans="1:4" x14ac:dyDescent="0.25">
      <c r="A67" s="13"/>
      <c r="B67" s="11"/>
      <c r="C67" s="13"/>
      <c r="D67" s="12"/>
    </row>
    <row r="68" spans="1:4" x14ac:dyDescent="0.25">
      <c r="A68" s="13"/>
      <c r="B68" s="13"/>
      <c r="C68" s="11"/>
      <c r="D68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D14" sqref="D14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35">
      <c r="A1" s="1"/>
      <c r="B1" s="73" t="s">
        <v>64</v>
      </c>
      <c r="C1" s="73"/>
      <c r="D1" s="73"/>
    </row>
    <row r="2" spans="1:4" ht="15.95" customHeight="1" x14ac:dyDescent="0.25">
      <c r="A2" s="1"/>
      <c r="B2" s="2" t="s">
        <v>51</v>
      </c>
      <c r="C2" s="1"/>
      <c r="D2" s="1"/>
    </row>
    <row r="3" spans="1:4" ht="15.95" customHeight="1" x14ac:dyDescent="0.25">
      <c r="A3" s="1"/>
      <c r="B3" s="74" t="s">
        <v>34</v>
      </c>
      <c r="C3" s="74"/>
      <c r="D3" s="74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3</v>
      </c>
      <c r="C5" s="35"/>
      <c r="D5" s="9"/>
    </row>
    <row r="6" spans="1:4" x14ac:dyDescent="0.25">
      <c r="A6" s="7">
        <v>1</v>
      </c>
      <c r="B6" s="11" t="s">
        <v>77</v>
      </c>
      <c r="C6" s="35">
        <v>2358</v>
      </c>
      <c r="D6" s="9">
        <f>C6</f>
        <v>2358</v>
      </c>
    </row>
    <row r="7" spans="1:4" x14ac:dyDescent="0.25">
      <c r="A7" s="7"/>
      <c r="B7" s="3" t="s">
        <v>7</v>
      </c>
      <c r="C7" s="35"/>
      <c r="D7" s="9"/>
    </row>
    <row r="8" spans="1:4" x14ac:dyDescent="0.25">
      <c r="A8" s="7">
        <v>1</v>
      </c>
      <c r="B8" s="11" t="s">
        <v>81</v>
      </c>
      <c r="C8" s="35">
        <v>13116</v>
      </c>
      <c r="D8" s="9">
        <f>C8+D6</f>
        <v>15474</v>
      </c>
    </row>
    <row r="9" spans="1:4" x14ac:dyDescent="0.25">
      <c r="A9" s="11"/>
      <c r="B9" s="3" t="s">
        <v>9</v>
      </c>
      <c r="C9" s="11"/>
      <c r="D9" s="3"/>
    </row>
    <row r="10" spans="1:4" x14ac:dyDescent="0.25">
      <c r="A10" s="11">
        <v>1</v>
      </c>
      <c r="B10" s="11" t="s">
        <v>87</v>
      </c>
      <c r="C10" s="3">
        <v>4209.24</v>
      </c>
      <c r="D10" s="3">
        <f>C10+D8</f>
        <v>19683.239999999998</v>
      </c>
    </row>
    <row r="11" spans="1:4" x14ac:dyDescent="0.25">
      <c r="A11" s="7"/>
      <c r="B11" s="3" t="s">
        <v>10</v>
      </c>
      <c r="C11" s="3"/>
      <c r="D11" s="3"/>
    </row>
    <row r="12" spans="1:4" x14ac:dyDescent="0.25">
      <c r="A12" s="7">
        <v>1</v>
      </c>
      <c r="B12" s="11" t="s">
        <v>94</v>
      </c>
      <c r="C12" s="11">
        <v>1220</v>
      </c>
      <c r="D12" s="3">
        <f>C12+D10</f>
        <v>20903.239999999998</v>
      </c>
    </row>
    <row r="13" spans="1:4" x14ac:dyDescent="0.25">
      <c r="A13" s="11"/>
      <c r="B13" s="3" t="s">
        <v>15</v>
      </c>
      <c r="C13" s="11"/>
      <c r="D13" s="3"/>
    </row>
    <row r="14" spans="1:4" x14ac:dyDescent="0.25">
      <c r="A14" s="11">
        <v>1</v>
      </c>
      <c r="B14" s="11" t="s">
        <v>120</v>
      </c>
      <c r="C14" s="11">
        <v>3378</v>
      </c>
      <c r="D14" s="3">
        <f>C14+D12</f>
        <v>24281.239999999998</v>
      </c>
    </row>
    <row r="15" spans="1:4" x14ac:dyDescent="0.25">
      <c r="A15" s="11"/>
      <c r="B15" s="11"/>
      <c r="C15" s="11"/>
      <c r="D15" s="3"/>
    </row>
    <row r="16" spans="1:4" x14ac:dyDescent="0.25">
      <c r="A16" s="11"/>
      <c r="B16" s="11"/>
      <c r="C16" s="11"/>
      <c r="D16" s="3"/>
    </row>
    <row r="17" spans="1:4" x14ac:dyDescent="0.25">
      <c r="A17" s="11"/>
      <c r="B17" s="3"/>
      <c r="C17" s="3"/>
      <c r="D17" s="3"/>
    </row>
    <row r="18" spans="1:4" x14ac:dyDescent="0.25">
      <c r="A18" s="11"/>
      <c r="B18" s="11"/>
      <c r="C18" s="11"/>
      <c r="D18" s="3"/>
    </row>
    <row r="19" spans="1:4" x14ac:dyDescent="0.25">
      <c r="A19" s="11"/>
      <c r="B19" s="11"/>
      <c r="C19" s="11"/>
      <c r="D19" s="11"/>
    </row>
    <row r="20" spans="1:4" x14ac:dyDescent="0.25">
      <c r="A20" s="11"/>
      <c r="B20" s="11"/>
      <c r="C20" s="11"/>
      <c r="D20" s="11"/>
    </row>
    <row r="21" spans="1:4" x14ac:dyDescent="0.25">
      <c r="A21" s="11"/>
      <c r="B21" s="11"/>
      <c r="C21" s="11"/>
      <c r="D21" s="3"/>
    </row>
    <row r="22" spans="1:4" x14ac:dyDescent="0.25">
      <c r="A22" s="11"/>
      <c r="B22" s="11"/>
      <c r="C22" s="11"/>
      <c r="D22" s="3"/>
    </row>
    <row r="23" spans="1:4" x14ac:dyDescent="0.25">
      <c r="A23" s="11"/>
      <c r="B23" s="3"/>
      <c r="C23" s="11"/>
      <c r="D23" s="3"/>
    </row>
    <row r="24" spans="1:4" x14ac:dyDescent="0.25">
      <c r="A24" s="11"/>
      <c r="B24" s="3"/>
      <c r="C24" s="11"/>
      <c r="D24" s="3"/>
    </row>
    <row r="25" spans="1:4" x14ac:dyDescent="0.25">
      <c r="A25" s="11"/>
      <c r="B25" s="11"/>
      <c r="C25" s="11"/>
      <c r="D25" s="3"/>
    </row>
    <row r="26" spans="1:4" x14ac:dyDescent="0.25">
      <c r="A26" s="3"/>
      <c r="B26" s="3"/>
      <c r="C26" s="11"/>
      <c r="D26" s="3"/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1"/>
      <c r="B30" s="11"/>
      <c r="C30" s="11"/>
      <c r="D30" s="3"/>
    </row>
    <row r="31" spans="1:4" x14ac:dyDescent="0.25">
      <c r="A31" s="11"/>
      <c r="B31" s="3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11"/>
      <c r="C33" s="11"/>
      <c r="D33" s="3"/>
    </row>
    <row r="34" spans="1:4" x14ac:dyDescent="0.25">
      <c r="A34" s="11"/>
      <c r="B34" s="11"/>
      <c r="C34" s="11"/>
      <c r="D34" s="3"/>
    </row>
    <row r="35" spans="1:4" x14ac:dyDescent="0.25">
      <c r="A35" s="11"/>
      <c r="B35" s="3"/>
      <c r="C35" s="11"/>
      <c r="D35" s="3"/>
    </row>
    <row r="36" spans="1:4" x14ac:dyDescent="0.25">
      <c r="A36" s="11"/>
      <c r="B36" s="11"/>
      <c r="C36" s="11"/>
      <c r="D36" s="3"/>
    </row>
    <row r="37" spans="1:4" x14ac:dyDescent="0.25">
      <c r="A37" s="11"/>
      <c r="B37" s="11"/>
      <c r="C37" s="11"/>
      <c r="D37" s="3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3"/>
      <c r="C39" s="13"/>
      <c r="D39" s="12"/>
    </row>
    <row r="40" spans="1:4" x14ac:dyDescent="0.25">
      <c r="A40" s="13"/>
      <c r="B40" s="3"/>
      <c r="C40" s="13"/>
      <c r="D40" s="13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3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3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2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11"/>
      <c r="C56" s="13"/>
      <c r="D56" s="13"/>
    </row>
    <row r="57" spans="1:4" x14ac:dyDescent="0.25">
      <c r="A57" s="13"/>
      <c r="B57" s="3"/>
      <c r="C57" s="12"/>
      <c r="D57" s="12"/>
    </row>
    <row r="58" spans="1:4" x14ac:dyDescent="0.25">
      <c r="A58" s="13"/>
      <c r="B58" s="3"/>
      <c r="C58" s="13"/>
      <c r="D58" s="13"/>
    </row>
    <row r="59" spans="1:4" x14ac:dyDescent="0.25">
      <c r="A59" s="13"/>
      <c r="B59" s="11"/>
      <c r="C59" s="13"/>
      <c r="D59" s="13"/>
    </row>
    <row r="60" spans="1:4" x14ac:dyDescent="0.25">
      <c r="A60" s="13"/>
      <c r="B60" s="3"/>
      <c r="C60" s="12"/>
      <c r="D60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0" workbookViewId="0">
      <selection activeCell="D30" sqref="D3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2" t="s">
        <v>64</v>
      </c>
      <c r="C1" s="72"/>
      <c r="D1" s="72"/>
      <c r="E1" s="6"/>
      <c r="F1" s="6"/>
      <c r="G1" s="6"/>
      <c r="H1" s="6"/>
    </row>
    <row r="2" spans="1:8" ht="21.6" customHeight="1" x14ac:dyDescent="0.25">
      <c r="A2" s="1"/>
      <c r="B2" s="75" t="s">
        <v>51</v>
      </c>
      <c r="C2" s="75"/>
      <c r="D2" s="75"/>
      <c r="E2" s="1"/>
      <c r="F2" s="1"/>
      <c r="G2" s="1"/>
      <c r="H2" s="1"/>
    </row>
    <row r="3" spans="1:8" ht="17.25" customHeight="1" x14ac:dyDescent="0.25">
      <c r="A3" s="1"/>
      <c r="B3" s="72" t="s">
        <v>35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67</v>
      </c>
      <c r="C6" s="19">
        <v>3200</v>
      </c>
      <c r="D6" s="3"/>
    </row>
    <row r="7" spans="1:8" x14ac:dyDescent="0.25">
      <c r="A7" s="13">
        <v>2</v>
      </c>
      <c r="B7" s="11" t="s">
        <v>68</v>
      </c>
      <c r="C7" s="16">
        <v>5052</v>
      </c>
      <c r="D7" s="12"/>
    </row>
    <row r="8" spans="1:8" x14ac:dyDescent="0.25">
      <c r="A8" s="13">
        <v>3</v>
      </c>
      <c r="B8" s="11" t="s">
        <v>69</v>
      </c>
      <c r="C8" s="16">
        <v>300</v>
      </c>
      <c r="D8" s="50"/>
    </row>
    <row r="9" spans="1:8" x14ac:dyDescent="0.25">
      <c r="A9" s="32"/>
      <c r="B9" s="33" t="s">
        <v>62</v>
      </c>
      <c r="C9" s="12">
        <f>SUM(C6:C8)</f>
        <v>8552</v>
      </c>
      <c r="D9" s="12">
        <f>C9</f>
        <v>8552</v>
      </c>
    </row>
    <row r="10" spans="1:8" x14ac:dyDescent="0.25">
      <c r="A10" s="14"/>
      <c r="B10" s="68" t="s">
        <v>5</v>
      </c>
      <c r="C10" s="15"/>
      <c r="D10" s="52"/>
    </row>
    <row r="11" spans="1:8" ht="15" customHeight="1" x14ac:dyDescent="0.25">
      <c r="A11" s="13">
        <v>1</v>
      </c>
      <c r="B11" s="11" t="s">
        <v>73</v>
      </c>
      <c r="C11" s="13">
        <v>25475</v>
      </c>
      <c r="D11" s="12">
        <f>C11+D9</f>
        <v>34027</v>
      </c>
    </row>
    <row r="12" spans="1:8" x14ac:dyDescent="0.25">
      <c r="A12" s="13"/>
      <c r="B12" s="12" t="s">
        <v>3</v>
      </c>
      <c r="C12" s="13"/>
      <c r="D12" s="13"/>
    </row>
    <row r="13" spans="1:8" ht="45" x14ac:dyDescent="0.25">
      <c r="A13" s="13">
        <v>1</v>
      </c>
      <c r="B13" s="11" t="s">
        <v>78</v>
      </c>
      <c r="C13" s="13">
        <f>924+400+200</f>
        <v>1524</v>
      </c>
      <c r="D13" s="12">
        <f>C13+D11</f>
        <v>35551</v>
      </c>
    </row>
    <row r="14" spans="1:8" x14ac:dyDescent="0.25">
      <c r="A14" s="13"/>
      <c r="B14" s="3" t="s">
        <v>9</v>
      </c>
      <c r="C14" s="13"/>
      <c r="D14" s="12"/>
    </row>
    <row r="15" spans="1:8" ht="30" x14ac:dyDescent="0.25">
      <c r="A15" s="13">
        <v>1</v>
      </c>
      <c r="B15" s="11" t="s">
        <v>88</v>
      </c>
      <c r="C15" s="12">
        <v>1274</v>
      </c>
      <c r="D15" s="12">
        <f>C15+D13</f>
        <v>36825</v>
      </c>
    </row>
    <row r="16" spans="1:8" x14ac:dyDescent="0.25">
      <c r="A16" s="13"/>
      <c r="B16" s="40" t="s">
        <v>11</v>
      </c>
      <c r="C16" s="13"/>
      <c r="D16" s="13"/>
    </row>
    <row r="17" spans="1:4" x14ac:dyDescent="0.25">
      <c r="A17" s="13">
        <v>1</v>
      </c>
      <c r="B17" s="11" t="s">
        <v>98</v>
      </c>
      <c r="C17" s="12">
        <v>5352</v>
      </c>
      <c r="D17" s="12">
        <f>C17+D15</f>
        <v>42177</v>
      </c>
    </row>
    <row r="18" spans="1:4" x14ac:dyDescent="0.25">
      <c r="A18" s="13"/>
      <c r="B18" s="12" t="s">
        <v>12</v>
      </c>
      <c r="C18" s="13"/>
      <c r="D18" s="12"/>
    </row>
    <row r="19" spans="1:4" x14ac:dyDescent="0.25">
      <c r="A19" s="13">
        <v>1</v>
      </c>
      <c r="B19" s="42" t="s">
        <v>101</v>
      </c>
      <c r="C19" s="13">
        <v>9000</v>
      </c>
      <c r="D19" s="12"/>
    </row>
    <row r="20" spans="1:4" ht="30" x14ac:dyDescent="0.25">
      <c r="A20" s="13">
        <v>2</v>
      </c>
      <c r="B20" s="11" t="s">
        <v>102</v>
      </c>
      <c r="C20" s="13">
        <v>3500</v>
      </c>
      <c r="D20" s="12"/>
    </row>
    <row r="21" spans="1:4" x14ac:dyDescent="0.25">
      <c r="A21" s="13"/>
      <c r="B21" s="3" t="s">
        <v>100</v>
      </c>
      <c r="C21" s="12">
        <f>SUM(C19:C20)</f>
        <v>12500</v>
      </c>
      <c r="D21" s="12">
        <f>C21+D17</f>
        <v>54677</v>
      </c>
    </row>
    <row r="22" spans="1:4" x14ac:dyDescent="0.25">
      <c r="A22" s="13"/>
      <c r="B22" s="12" t="s">
        <v>14</v>
      </c>
      <c r="C22" s="12"/>
      <c r="D22" s="12"/>
    </row>
    <row r="23" spans="1:4" x14ac:dyDescent="0.25">
      <c r="A23" s="13">
        <v>1</v>
      </c>
      <c r="B23" s="11" t="s">
        <v>110</v>
      </c>
      <c r="C23" s="13">
        <v>6400</v>
      </c>
      <c r="D23" s="13"/>
    </row>
    <row r="24" spans="1:4" x14ac:dyDescent="0.25">
      <c r="A24" s="13">
        <v>2</v>
      </c>
      <c r="B24" s="11" t="s">
        <v>111</v>
      </c>
      <c r="C24" s="13">
        <v>337</v>
      </c>
      <c r="D24" s="13"/>
    </row>
    <row r="25" spans="1:4" x14ac:dyDescent="0.25">
      <c r="A25" s="13">
        <v>3</v>
      </c>
      <c r="B25" s="11" t="s">
        <v>98</v>
      </c>
      <c r="C25" s="13">
        <v>5052</v>
      </c>
      <c r="D25" s="12"/>
    </row>
    <row r="26" spans="1:4" x14ac:dyDescent="0.25">
      <c r="A26" s="13">
        <v>4</v>
      </c>
      <c r="B26" s="13" t="s">
        <v>112</v>
      </c>
      <c r="C26" s="13">
        <f>400+200</f>
        <v>600</v>
      </c>
      <c r="D26" s="12"/>
    </row>
    <row r="27" spans="1:4" x14ac:dyDescent="0.25">
      <c r="A27" s="13"/>
      <c r="B27" s="12" t="s">
        <v>109</v>
      </c>
      <c r="C27" s="12">
        <f>SUM(C23:C26)</f>
        <v>12389</v>
      </c>
      <c r="D27" s="12">
        <f>C27+D21</f>
        <v>67066</v>
      </c>
    </row>
    <row r="28" spans="1:4" x14ac:dyDescent="0.25">
      <c r="A28" s="13"/>
      <c r="B28" s="12" t="s">
        <v>15</v>
      </c>
      <c r="C28" s="12"/>
      <c r="D28" s="12"/>
    </row>
    <row r="29" spans="1:4" x14ac:dyDescent="0.25">
      <c r="A29" s="13">
        <v>1</v>
      </c>
      <c r="B29" s="80" t="s">
        <v>121</v>
      </c>
      <c r="C29" s="12">
        <v>7000</v>
      </c>
      <c r="D29" s="12">
        <f>C29+D27</f>
        <v>74066</v>
      </c>
    </row>
    <row r="30" spans="1:4" x14ac:dyDescent="0.25">
      <c r="A30" s="13"/>
      <c r="B30" s="12"/>
      <c r="C30" s="12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  <row r="35" spans="1:4" x14ac:dyDescent="0.25">
      <c r="A35" s="13"/>
      <c r="B35" s="12"/>
      <c r="C35" s="13"/>
      <c r="D35" s="13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2"/>
      <c r="C37" s="12"/>
      <c r="D3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2" sqref="B1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25">
      <c r="A1" s="1"/>
      <c r="B1" s="72" t="s">
        <v>64</v>
      </c>
      <c r="C1" s="72"/>
      <c r="D1" s="72"/>
    </row>
    <row r="2" spans="1:4" ht="15.95" customHeight="1" x14ac:dyDescent="0.25">
      <c r="A2" s="1"/>
      <c r="B2" s="75" t="s">
        <v>51</v>
      </c>
      <c r="C2" s="75"/>
      <c r="D2" s="75"/>
    </row>
    <row r="3" spans="1:4" ht="15.95" customHeight="1" x14ac:dyDescent="0.25">
      <c r="A3" s="1"/>
      <c r="B3" s="72" t="s">
        <v>37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F30" sqref="F30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2" t="s">
        <v>70</v>
      </c>
      <c r="C1" s="72"/>
      <c r="D1" s="72"/>
      <c r="E1" s="6"/>
      <c r="F1" s="6"/>
      <c r="G1" s="6"/>
      <c r="H1" s="6"/>
    </row>
    <row r="2" spans="1:8" ht="15.75" x14ac:dyDescent="0.25">
      <c r="A2" s="1"/>
      <c r="B2" s="75" t="s">
        <v>51</v>
      </c>
      <c r="C2" s="75"/>
      <c r="D2" s="75"/>
      <c r="E2" s="1"/>
      <c r="F2" s="1"/>
      <c r="G2" s="1"/>
      <c r="H2" s="1"/>
    </row>
    <row r="3" spans="1:8" ht="15.75" x14ac:dyDescent="0.25">
      <c r="A3" s="1"/>
      <c r="B3" s="72" t="s">
        <v>36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11"/>
      <c r="D6" s="3"/>
    </row>
    <row r="7" spans="1:8" s="1" customFormat="1" x14ac:dyDescent="0.25">
      <c r="A7" s="11"/>
      <c r="B7" s="3"/>
      <c r="C7" s="11"/>
      <c r="D7" s="42"/>
    </row>
    <row r="8" spans="1:8" s="5" customFormat="1" x14ac:dyDescent="0.25">
      <c r="A8" s="12"/>
      <c r="B8" s="13"/>
      <c r="C8" s="13"/>
      <c r="D8" s="43"/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3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A5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855468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5.75" x14ac:dyDescent="0.25">
      <c r="A2" s="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80617.23</v>
      </c>
      <c r="C4" s="24">
        <f t="shared" ref="C4:N4" si="0">C5+C6+C7</f>
        <v>71240.820000000007</v>
      </c>
      <c r="D4" s="24">
        <f t="shared" si="0"/>
        <v>71240.820000000007</v>
      </c>
      <c r="E4" s="24">
        <f t="shared" si="0"/>
        <v>71240.820000000007</v>
      </c>
      <c r="F4" s="24">
        <f t="shared" si="0"/>
        <v>71240.820000000007</v>
      </c>
      <c r="G4" s="24">
        <f t="shared" si="0"/>
        <v>71240.820000000007</v>
      </c>
      <c r="H4" s="24">
        <f t="shared" si="0"/>
        <v>71240.820000000007</v>
      </c>
      <c r="I4" s="24">
        <f t="shared" si="0"/>
        <v>71240.820000000007</v>
      </c>
      <c r="J4" s="24">
        <f t="shared" si="0"/>
        <v>71240.820000000007</v>
      </c>
      <c r="K4" s="24">
        <f t="shared" si="0"/>
        <v>71240.820000000007</v>
      </c>
      <c r="L4" s="24">
        <f t="shared" si="0"/>
        <v>71240.820000000007</v>
      </c>
      <c r="M4" s="24">
        <f t="shared" si="0"/>
        <v>72594.570000000007</v>
      </c>
      <c r="N4" s="24">
        <f t="shared" si="0"/>
        <v>865619.99999999988</v>
      </c>
    </row>
    <row r="5" spans="1:14" ht="39" customHeight="1" x14ac:dyDescent="0.35">
      <c r="A5" s="28" t="s">
        <v>17</v>
      </c>
      <c r="B5" s="25">
        <v>35122.54</v>
      </c>
      <c r="C5" s="25">
        <v>38743.42</v>
      </c>
      <c r="D5" s="25">
        <v>38743.42</v>
      </c>
      <c r="E5" s="25">
        <v>38743.42</v>
      </c>
      <c r="F5" s="25">
        <v>38743.42</v>
      </c>
      <c r="G5" s="25">
        <v>38743.42</v>
      </c>
      <c r="H5" s="25">
        <v>38743.42</v>
      </c>
      <c r="I5" s="25">
        <v>38743.42</v>
      </c>
      <c r="J5" s="25">
        <v>38743.42</v>
      </c>
      <c r="K5" s="25">
        <v>38743.42</v>
      </c>
      <c r="L5" s="25">
        <v>38743.42</v>
      </c>
      <c r="M5" s="25">
        <v>38743.42</v>
      </c>
      <c r="N5" s="25">
        <f t="shared" ref="N5:N23" si="1">SUM(B5:M5)</f>
        <v>461300.15999999986</v>
      </c>
    </row>
    <row r="6" spans="1:14" ht="44.25" customHeight="1" x14ac:dyDescent="0.35">
      <c r="A6" s="28" t="s">
        <v>39</v>
      </c>
      <c r="B6" s="25">
        <v>29600.69</v>
      </c>
      <c r="C6" s="25">
        <v>32497.4</v>
      </c>
      <c r="D6" s="25">
        <v>32497.4</v>
      </c>
      <c r="E6" s="25">
        <v>32497.4</v>
      </c>
      <c r="F6" s="25">
        <v>32497.4</v>
      </c>
      <c r="G6" s="25">
        <v>32497.4</v>
      </c>
      <c r="H6" s="25">
        <v>32497.4</v>
      </c>
      <c r="I6" s="25">
        <v>32497.4</v>
      </c>
      <c r="J6" s="25">
        <v>32497.4</v>
      </c>
      <c r="K6" s="25">
        <v>32497.4</v>
      </c>
      <c r="L6" s="25">
        <v>32497.4</v>
      </c>
      <c r="M6" s="25">
        <v>32497.4</v>
      </c>
      <c r="N6" s="25">
        <f>SUM(B6:M6)</f>
        <v>387072.09</v>
      </c>
    </row>
    <row r="7" spans="1:14" ht="44.25" customHeight="1" x14ac:dyDescent="0.35">
      <c r="A7" s="28" t="s">
        <v>32</v>
      </c>
      <c r="B7" s="25">
        <v>15894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1353.75</v>
      </c>
      <c r="N7" s="25">
        <f>SUM(B7:M7)</f>
        <v>17247.75</v>
      </c>
    </row>
    <row r="8" spans="1:14" ht="36" customHeight="1" x14ac:dyDescent="0.35">
      <c r="A8" s="29" t="s">
        <v>18</v>
      </c>
      <c r="B8" s="24">
        <f>B9+B10+B11+B12+B13</f>
        <v>67586.78</v>
      </c>
      <c r="C8" s="24">
        <f t="shared" ref="C8:M8" si="2">C9+C10+C11+C12+C13</f>
        <v>61927.42</v>
      </c>
      <c r="D8" s="24">
        <f t="shared" si="2"/>
        <v>64693.189999999995</v>
      </c>
      <c r="E8" s="24">
        <f t="shared" si="2"/>
        <v>79113.899999999994</v>
      </c>
      <c r="F8" s="24">
        <f t="shared" si="2"/>
        <v>64511.07</v>
      </c>
      <c r="G8" s="24">
        <f t="shared" si="2"/>
        <v>72271.820000000007</v>
      </c>
      <c r="H8" s="24">
        <f t="shared" si="2"/>
        <v>68051.78</v>
      </c>
      <c r="I8" s="24">
        <f t="shared" si="2"/>
        <v>65778.02</v>
      </c>
      <c r="J8" s="24">
        <f t="shared" si="2"/>
        <v>62728.229999999996</v>
      </c>
      <c r="K8" s="24">
        <f t="shared" si="2"/>
        <v>99408.68</v>
      </c>
      <c r="L8" s="24">
        <f t="shared" si="2"/>
        <v>66424.78</v>
      </c>
      <c r="M8" s="24">
        <f t="shared" si="2"/>
        <v>85069.11</v>
      </c>
      <c r="N8" s="24">
        <f t="shared" si="1"/>
        <v>857564.77999999991</v>
      </c>
    </row>
    <row r="9" spans="1:14" ht="40.5" customHeight="1" x14ac:dyDescent="0.35">
      <c r="A9" s="28" t="s">
        <v>19</v>
      </c>
      <c r="B9" s="25">
        <v>3767.92</v>
      </c>
      <c r="C9" s="25">
        <v>2158.92</v>
      </c>
      <c r="D9" s="25">
        <v>2158.92</v>
      </c>
      <c r="E9" s="25">
        <v>2902.92</v>
      </c>
      <c r="F9" s="25">
        <v>4384.92</v>
      </c>
      <c r="G9" s="25">
        <v>2158.92</v>
      </c>
      <c r="H9" s="25">
        <v>2158.92</v>
      </c>
      <c r="I9" s="25">
        <v>2158.92</v>
      </c>
      <c r="J9" s="25">
        <v>2902.92</v>
      </c>
      <c r="K9" s="25">
        <v>4878.5200000000004</v>
      </c>
      <c r="L9" s="25">
        <v>2158.92</v>
      </c>
      <c r="M9" s="25">
        <v>14744.12</v>
      </c>
      <c r="N9" s="24">
        <f t="shared" si="1"/>
        <v>46534.840000000004</v>
      </c>
    </row>
    <row r="10" spans="1:14" ht="45.75" customHeight="1" x14ac:dyDescent="0.35">
      <c r="A10" s="28" t="s">
        <v>20</v>
      </c>
      <c r="B10" s="26">
        <v>6354</v>
      </c>
      <c r="C10" s="25">
        <v>6270</v>
      </c>
      <c r="D10" s="25">
        <v>6084</v>
      </c>
      <c r="E10" s="25">
        <v>5832</v>
      </c>
      <c r="F10" s="25">
        <v>5832</v>
      </c>
      <c r="G10" s="25">
        <v>6657.5</v>
      </c>
      <c r="H10" s="25">
        <v>7208</v>
      </c>
      <c r="I10" s="25">
        <v>6558</v>
      </c>
      <c r="J10" s="25">
        <v>5832</v>
      </c>
      <c r="K10" s="25">
        <v>10846.6</v>
      </c>
      <c r="L10" s="25">
        <v>6611</v>
      </c>
      <c r="M10" s="25">
        <v>10075.9</v>
      </c>
      <c r="N10" s="24">
        <f t="shared" si="1"/>
        <v>84161</v>
      </c>
    </row>
    <row r="11" spans="1:14" ht="45.75" customHeight="1" x14ac:dyDescent="0.35">
      <c r="A11" s="36" t="s">
        <v>30</v>
      </c>
      <c r="B11" s="26"/>
      <c r="C11" s="25"/>
      <c r="D11" s="25">
        <v>2358</v>
      </c>
      <c r="E11" s="25">
        <v>13116</v>
      </c>
      <c r="F11" s="25"/>
      <c r="G11" s="25">
        <v>4209.24</v>
      </c>
      <c r="H11" s="25">
        <v>1220</v>
      </c>
      <c r="I11" s="25"/>
      <c r="J11" s="25"/>
      <c r="K11" s="25"/>
      <c r="L11" s="25"/>
      <c r="M11" s="25">
        <v>3378</v>
      </c>
      <c r="N11" s="24">
        <f t="shared" si="1"/>
        <v>24281.239999999998</v>
      </c>
    </row>
    <row r="12" spans="1:14" ht="45.75" customHeight="1" x14ac:dyDescent="0.35">
      <c r="A12" s="36" t="s">
        <v>38</v>
      </c>
      <c r="B12" s="26">
        <v>53498.5</v>
      </c>
      <c r="C12" s="26">
        <v>53498.5</v>
      </c>
      <c r="D12" s="25">
        <v>53498.5</v>
      </c>
      <c r="E12" s="25">
        <v>53498.5</v>
      </c>
      <c r="F12" s="25">
        <v>53498.5</v>
      </c>
      <c r="G12" s="25">
        <v>53498.5</v>
      </c>
      <c r="H12" s="25">
        <v>53498.5</v>
      </c>
      <c r="I12" s="25">
        <v>53498.5</v>
      </c>
      <c r="J12" s="25">
        <v>53498.5</v>
      </c>
      <c r="K12" s="25">
        <v>81498.5</v>
      </c>
      <c r="L12" s="25">
        <v>53498.5</v>
      </c>
      <c r="M12" s="25">
        <v>53498.5</v>
      </c>
      <c r="N12" s="24">
        <f t="shared" si="1"/>
        <v>669982</v>
      </c>
    </row>
    <row r="13" spans="1:14" ht="21.75" customHeight="1" x14ac:dyDescent="0.35">
      <c r="A13" s="28" t="s">
        <v>21</v>
      </c>
      <c r="B13" s="25">
        <v>3966.36</v>
      </c>
      <c r="C13" s="25"/>
      <c r="D13" s="25">
        <v>593.77</v>
      </c>
      <c r="E13" s="25">
        <v>3764.48</v>
      </c>
      <c r="F13" s="25">
        <v>795.65</v>
      </c>
      <c r="G13" s="25">
        <v>5747.66</v>
      </c>
      <c r="H13" s="25">
        <v>3966.36</v>
      </c>
      <c r="I13" s="25">
        <v>3562.6</v>
      </c>
      <c r="J13" s="25">
        <v>494.81</v>
      </c>
      <c r="K13" s="25">
        <v>2185.06</v>
      </c>
      <c r="L13" s="25">
        <v>4156.3599999999997</v>
      </c>
      <c r="M13" s="25">
        <v>3372.59</v>
      </c>
      <c r="N13" s="25">
        <f t="shared" si="1"/>
        <v>32605.7</v>
      </c>
    </row>
    <row r="14" spans="1:14" ht="23.25" customHeight="1" x14ac:dyDescent="0.35">
      <c r="A14" s="29" t="s">
        <v>22</v>
      </c>
      <c r="B14" s="24">
        <f>B15+B16+B17</f>
        <v>8552</v>
      </c>
      <c r="C14" s="24">
        <f t="shared" ref="C14:M14" si="3">C15+C16+C17</f>
        <v>25475</v>
      </c>
      <c r="D14" s="24">
        <f t="shared" si="3"/>
        <v>1524</v>
      </c>
      <c r="E14" s="24">
        <f t="shared" si="3"/>
        <v>0</v>
      </c>
      <c r="F14" s="24">
        <f t="shared" si="3"/>
        <v>0</v>
      </c>
      <c r="G14" s="24">
        <f t="shared" si="3"/>
        <v>1274</v>
      </c>
      <c r="H14" s="24">
        <f t="shared" si="3"/>
        <v>0</v>
      </c>
      <c r="I14" s="24">
        <f t="shared" si="3"/>
        <v>5352</v>
      </c>
      <c r="J14" s="24">
        <f t="shared" si="3"/>
        <v>12500</v>
      </c>
      <c r="K14" s="24">
        <f t="shared" si="3"/>
        <v>0</v>
      </c>
      <c r="L14" s="24">
        <f t="shared" si="3"/>
        <v>12389</v>
      </c>
      <c r="M14" s="24">
        <f t="shared" si="3"/>
        <v>7000</v>
      </c>
      <c r="N14" s="24">
        <f t="shared" si="1"/>
        <v>74066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24</v>
      </c>
      <c r="B16" s="25">
        <v>8552</v>
      </c>
      <c r="C16" s="25">
        <v>25475</v>
      </c>
      <c r="D16" s="25">
        <v>1524</v>
      </c>
      <c r="E16" s="25"/>
      <c r="F16" s="25"/>
      <c r="G16" s="25">
        <v>1274</v>
      </c>
      <c r="H16" s="25"/>
      <c r="I16" s="25">
        <v>5352</v>
      </c>
      <c r="J16" s="25">
        <v>12500</v>
      </c>
      <c r="K16" s="25"/>
      <c r="L16" s="25">
        <v>12389</v>
      </c>
      <c r="M16" s="25">
        <v>7000</v>
      </c>
      <c r="N16" s="25">
        <f t="shared" si="1"/>
        <v>74066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51" t="s">
        <v>50</v>
      </c>
      <c r="B18" s="25"/>
      <c r="C18" s="25">
        <v>1032</v>
      </c>
      <c r="D18" s="25"/>
      <c r="E18" s="25"/>
      <c r="F18" s="25">
        <v>3185.7</v>
      </c>
      <c r="G18" s="25">
        <v>8986</v>
      </c>
      <c r="H18" s="25">
        <v>7374</v>
      </c>
      <c r="I18" s="25"/>
      <c r="J18" s="25"/>
      <c r="K18" s="25"/>
      <c r="L18" s="25"/>
      <c r="M18" s="25"/>
      <c r="N18" s="25">
        <f t="shared" si="1"/>
        <v>20577.7</v>
      </c>
    </row>
    <row r="19" spans="1:14" ht="40.5" customHeight="1" x14ac:dyDescent="0.35">
      <c r="A19" s="29" t="s">
        <v>53</v>
      </c>
      <c r="B19" s="24">
        <f>B20+B21+B22</f>
        <v>14420.2</v>
      </c>
      <c r="C19" s="24">
        <f t="shared" ref="C19:M19" si="4">C20+C21+C22</f>
        <v>9714.7199999999993</v>
      </c>
      <c r="D19" s="24">
        <f t="shared" si="4"/>
        <v>9926.08</v>
      </c>
      <c r="E19" s="24">
        <f t="shared" si="4"/>
        <v>735.31</v>
      </c>
      <c r="F19" s="24">
        <f t="shared" si="4"/>
        <v>4903.1100000000006</v>
      </c>
      <c r="G19" s="24">
        <f t="shared" si="4"/>
        <v>-10647.11</v>
      </c>
      <c r="H19" s="24">
        <f t="shared" si="4"/>
        <v>-12540.880000000001</v>
      </c>
      <c r="I19" s="24">
        <f t="shared" si="4"/>
        <v>17140.07</v>
      </c>
      <c r="J19" s="24">
        <f t="shared" si="4"/>
        <v>0</v>
      </c>
      <c r="K19" s="37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33651.5</v>
      </c>
    </row>
    <row r="20" spans="1:14" ht="40.5" customHeight="1" x14ac:dyDescent="0.35">
      <c r="A20" s="28" t="s">
        <v>54</v>
      </c>
      <c r="B20" s="25">
        <v>2113.67</v>
      </c>
      <c r="C20" s="25">
        <v>11014.9</v>
      </c>
      <c r="D20" s="25">
        <v>-4614.3500000000004</v>
      </c>
      <c r="E20" s="25">
        <v>-416.78</v>
      </c>
      <c r="F20" s="25">
        <v>-3721.25</v>
      </c>
      <c r="G20" s="25">
        <v>-12622.48</v>
      </c>
      <c r="H20" s="25">
        <v>-13158.34</v>
      </c>
      <c r="I20" s="25">
        <v>4971.59</v>
      </c>
      <c r="J20" s="25"/>
      <c r="K20" s="54"/>
      <c r="L20" s="25"/>
      <c r="M20" s="25"/>
      <c r="N20" s="25">
        <f t="shared" si="5"/>
        <v>-16433.04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54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>
        <v>12306.53</v>
      </c>
      <c r="C22" s="25">
        <v>-1300.18</v>
      </c>
      <c r="D22" s="25">
        <v>14540.43</v>
      </c>
      <c r="E22" s="25">
        <v>1152.0899999999999</v>
      </c>
      <c r="F22" s="25">
        <v>8624.36</v>
      </c>
      <c r="G22" s="25">
        <v>1975.37</v>
      </c>
      <c r="H22" s="25">
        <v>617.46</v>
      </c>
      <c r="I22" s="25">
        <v>12168.48</v>
      </c>
      <c r="J22" s="25"/>
      <c r="K22" s="54"/>
      <c r="L22" s="25"/>
      <c r="M22" s="25"/>
      <c r="N22" s="25">
        <f t="shared" si="5"/>
        <v>50084.539999999994</v>
      </c>
    </row>
    <row r="23" spans="1:14" ht="39.75" customHeight="1" x14ac:dyDescent="0.35">
      <c r="A23" s="29" t="s">
        <v>57</v>
      </c>
      <c r="B23" s="24">
        <v>30324.87</v>
      </c>
      <c r="C23" s="24">
        <v>30324.87</v>
      </c>
      <c r="D23" s="24">
        <v>36661.410000000003</v>
      </c>
      <c r="E23" s="24">
        <v>36661.410000000003</v>
      </c>
      <c r="F23" s="24">
        <v>36661.410000000003</v>
      </c>
      <c r="G23" s="24">
        <v>36661.410000000003</v>
      </c>
      <c r="H23" s="24">
        <v>36661.410000000003</v>
      </c>
      <c r="I23" s="24">
        <v>36661.410000000003</v>
      </c>
      <c r="J23" s="24">
        <v>36661.410000000003</v>
      </c>
      <c r="K23" s="37">
        <v>36661.410000000003</v>
      </c>
      <c r="L23" s="24">
        <v>36661.410000000003</v>
      </c>
      <c r="M23" s="24">
        <v>36661.410000000003</v>
      </c>
      <c r="N23" s="24">
        <f t="shared" si="1"/>
        <v>427263.84000000008</v>
      </c>
    </row>
    <row r="24" spans="1:14" ht="22.5" customHeight="1" x14ac:dyDescent="0.35">
      <c r="A24" s="29" t="s">
        <v>25</v>
      </c>
      <c r="B24" s="37">
        <f>B4+B8+B14+B23+B18+B19</f>
        <v>201501.08000000002</v>
      </c>
      <c r="C24" s="37">
        <f t="shared" ref="C24:N24" si="6">C4+C8+C14+C23+C18+C19</f>
        <v>199714.83</v>
      </c>
      <c r="D24" s="37">
        <f t="shared" si="6"/>
        <v>184045.5</v>
      </c>
      <c r="E24" s="37">
        <f t="shared" si="6"/>
        <v>187751.44</v>
      </c>
      <c r="F24" s="37">
        <f t="shared" si="6"/>
        <v>180502.11000000004</v>
      </c>
      <c r="G24" s="37">
        <f t="shared" si="6"/>
        <v>179786.94</v>
      </c>
      <c r="H24" s="37">
        <f t="shared" si="6"/>
        <v>170787.13</v>
      </c>
      <c r="I24" s="37">
        <f t="shared" si="6"/>
        <v>196172.32000000004</v>
      </c>
      <c r="J24" s="37">
        <f t="shared" si="6"/>
        <v>183130.46</v>
      </c>
      <c r="K24" s="37">
        <f t="shared" si="6"/>
        <v>207310.91</v>
      </c>
      <c r="L24" s="37">
        <f t="shared" si="6"/>
        <v>186716.01</v>
      </c>
      <c r="M24" s="37">
        <f t="shared" si="6"/>
        <v>201325.09</v>
      </c>
      <c r="N24" s="37">
        <f t="shared" si="6"/>
        <v>2278743.8200000003</v>
      </c>
    </row>
    <row r="25" spans="1:14" ht="15.75" x14ac:dyDescent="0.25">
      <c r="A25" s="77" t="s">
        <v>60</v>
      </c>
      <c r="B25" s="77"/>
      <c r="C25" s="77"/>
      <c r="D25" s="30"/>
      <c r="E25" s="30"/>
      <c r="F25" s="30"/>
      <c r="G25" s="41"/>
      <c r="H25" s="30"/>
      <c r="I25" s="30"/>
      <c r="J25" s="30"/>
      <c r="K25" s="30"/>
      <c r="L25" s="78" t="s">
        <v>29</v>
      </c>
      <c r="M25" s="78"/>
      <c r="N25" s="78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7" t="s">
        <v>27</v>
      </c>
      <c r="B27" s="77"/>
      <c r="C27" s="77"/>
      <c r="D27" s="30"/>
      <c r="E27" s="30"/>
      <c r="F27" s="30"/>
      <c r="G27" s="30"/>
      <c r="H27" s="30"/>
      <c r="I27" s="30"/>
      <c r="J27" s="30"/>
      <c r="K27" s="30"/>
      <c r="L27" s="78" t="s">
        <v>33</v>
      </c>
      <c r="M27" s="78"/>
      <c r="N27" s="7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C11" sqref="C1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5" t="s">
        <v>41</v>
      </c>
      <c r="B4" s="45" t="s">
        <v>41</v>
      </c>
      <c r="C4" s="45"/>
      <c r="D4" s="45" t="s">
        <v>42</v>
      </c>
      <c r="E4" s="45" t="s">
        <v>43</v>
      </c>
    </row>
    <row r="5" spans="1:7" x14ac:dyDescent="0.25">
      <c r="A5" s="46" t="s">
        <v>44</v>
      </c>
      <c r="B5" s="46" t="s">
        <v>45</v>
      </c>
      <c r="C5" s="46" t="s">
        <v>46</v>
      </c>
      <c r="D5" s="46" t="s">
        <v>47</v>
      </c>
      <c r="E5" s="46" t="s">
        <v>48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48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32"/>
      <c r="E28" s="13"/>
    </row>
    <row r="29" spans="1:5" x14ac:dyDescent="0.25">
      <c r="A29" s="13"/>
      <c r="B29" s="13"/>
      <c r="C29" s="47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47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47"/>
      <c r="D33" s="13"/>
      <c r="E33" s="13"/>
    </row>
    <row r="34" spans="1:5" x14ac:dyDescent="0.25">
      <c r="A34" s="13"/>
      <c r="B34" s="13"/>
      <c r="C34" s="47"/>
      <c r="D34" s="13"/>
      <c r="E34" s="13"/>
    </row>
    <row r="35" spans="1:5" x14ac:dyDescent="0.25">
      <c r="A35" s="13"/>
      <c r="B35" s="13"/>
      <c r="C35" s="47"/>
      <c r="D35" s="13"/>
      <c r="E35" s="13"/>
    </row>
    <row r="36" spans="1:5" x14ac:dyDescent="0.25">
      <c r="A36" s="13"/>
      <c r="B36" s="13"/>
      <c r="C36" s="47"/>
      <c r="D36" s="13"/>
      <c r="E36" s="13"/>
    </row>
    <row r="37" spans="1:5" x14ac:dyDescent="0.25">
      <c r="A37" s="13"/>
      <c r="B37" s="13"/>
      <c r="C37" s="47"/>
      <c r="D37" s="13"/>
      <c r="E37" s="13"/>
    </row>
    <row r="38" spans="1:5" x14ac:dyDescent="0.25">
      <c r="A38" s="13"/>
      <c r="B38" s="13"/>
      <c r="C38" s="47"/>
      <c r="D38" s="13"/>
      <c r="E38" s="13"/>
    </row>
    <row r="39" spans="1:5" x14ac:dyDescent="0.25">
      <c r="A39" s="13"/>
      <c r="B39" s="13"/>
      <c r="C39" s="47"/>
      <c r="D39" s="13"/>
      <c r="E39" s="13"/>
    </row>
    <row r="40" spans="1:5" x14ac:dyDescent="0.25">
      <c r="A40" s="13"/>
      <c r="B40" s="13"/>
      <c r="C40" s="47"/>
      <c r="D40" s="13"/>
      <c r="E40" s="13"/>
    </row>
    <row r="41" spans="1:5" x14ac:dyDescent="0.25">
      <c r="A41" s="13"/>
      <c r="B41" s="13"/>
      <c r="C41" s="47"/>
      <c r="D41" s="13"/>
      <c r="E41" s="13"/>
    </row>
    <row r="42" spans="1:5" x14ac:dyDescent="0.25">
      <c r="A42" s="13"/>
      <c r="B42" s="13"/>
      <c r="C42" s="47"/>
      <c r="D42" s="13"/>
      <c r="E42" s="13"/>
    </row>
    <row r="43" spans="1:5" x14ac:dyDescent="0.25">
      <c r="A43" s="13"/>
      <c r="B43" s="13"/>
      <c r="C43" s="47"/>
      <c r="D43" s="13"/>
      <c r="E43" s="13"/>
    </row>
    <row r="44" spans="1:5" x14ac:dyDescent="0.25">
      <c r="A44" s="13"/>
      <c r="B44" s="13"/>
      <c r="C44" s="47"/>
      <c r="D44" s="13"/>
      <c r="E44" s="13"/>
    </row>
    <row r="45" spans="1:5" x14ac:dyDescent="0.25">
      <c r="A45" s="13"/>
      <c r="B45" s="13"/>
      <c r="C45" s="47"/>
      <c r="D45" s="13"/>
      <c r="E45" s="13"/>
    </row>
    <row r="46" spans="1:5" x14ac:dyDescent="0.25">
      <c r="A46" s="13"/>
      <c r="B46" s="13"/>
      <c r="C46" s="47"/>
      <c r="D46" s="13"/>
      <c r="E46" s="13"/>
    </row>
    <row r="47" spans="1:5" x14ac:dyDescent="0.25">
      <c r="A47" s="13"/>
      <c r="B47" s="13"/>
      <c r="C47" s="47"/>
      <c r="D47" s="13"/>
      <c r="E47" s="13"/>
    </row>
    <row r="48" spans="1:5" x14ac:dyDescent="0.25">
      <c r="A48" s="13"/>
      <c r="B48" s="13"/>
      <c r="C48" s="47"/>
      <c r="D48" s="13"/>
      <c r="E48" s="13"/>
    </row>
    <row r="49" spans="1:5" x14ac:dyDescent="0.25">
      <c r="A49" s="13"/>
      <c r="B49" s="13"/>
      <c r="C49" s="47"/>
      <c r="D49" s="13"/>
      <c r="E49" s="13"/>
    </row>
    <row r="50" spans="1:5" x14ac:dyDescent="0.25">
      <c r="A50" s="13"/>
      <c r="B50" s="13"/>
      <c r="C50" s="47"/>
      <c r="D50" s="13"/>
      <c r="E50" s="13"/>
    </row>
    <row r="51" spans="1:5" x14ac:dyDescent="0.25">
      <c r="A51" s="13"/>
      <c r="B51" s="13"/>
      <c r="C51" s="47"/>
      <c r="D51" s="13"/>
      <c r="E51" s="13"/>
    </row>
    <row r="52" spans="1:5" x14ac:dyDescent="0.25">
      <c r="A52" s="13"/>
      <c r="B52" s="13"/>
      <c r="C52" s="47"/>
      <c r="D52" s="13"/>
      <c r="E52" s="13"/>
    </row>
    <row r="53" spans="1:5" x14ac:dyDescent="0.25">
      <c r="A53" s="13"/>
      <c r="B53" s="13"/>
      <c r="C53" s="47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B15" sqref="B15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2" t="s">
        <v>64</v>
      </c>
      <c r="C1" s="72"/>
      <c r="D1" s="72"/>
    </row>
    <row r="2" spans="1:4" ht="15.75" x14ac:dyDescent="0.25">
      <c r="A2" s="1"/>
      <c r="B2" s="75" t="s">
        <v>51</v>
      </c>
      <c r="C2" s="75"/>
      <c r="D2" s="75"/>
    </row>
    <row r="3" spans="1:4" ht="15.75" x14ac:dyDescent="0.25">
      <c r="A3" s="1"/>
      <c r="B3" s="72" t="s">
        <v>49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55" t="s">
        <v>5</v>
      </c>
      <c r="C5" s="7"/>
      <c r="D5" s="8"/>
    </row>
    <row r="6" spans="1:4" ht="15.75" x14ac:dyDescent="0.25">
      <c r="A6" s="7">
        <v>1</v>
      </c>
      <c r="B6" s="56" t="s">
        <v>74</v>
      </c>
      <c r="C6" s="11">
        <v>1032</v>
      </c>
      <c r="D6" s="70">
        <f>C6</f>
        <v>1032</v>
      </c>
    </row>
    <row r="7" spans="1:4" ht="15.75" x14ac:dyDescent="0.25">
      <c r="A7" s="7"/>
      <c r="B7" s="55" t="s">
        <v>8</v>
      </c>
      <c r="C7" s="9"/>
      <c r="D7" s="57"/>
    </row>
    <row r="8" spans="1:4" ht="30" x14ac:dyDescent="0.25">
      <c r="A8" s="7">
        <v>1</v>
      </c>
      <c r="B8" s="34" t="s">
        <v>84</v>
      </c>
      <c r="C8" s="11">
        <v>3185.7</v>
      </c>
      <c r="D8" s="70">
        <f>C8+D6</f>
        <v>4217.7</v>
      </c>
    </row>
    <row r="9" spans="1:4" x14ac:dyDescent="0.25">
      <c r="A9" s="9"/>
      <c r="B9" s="40" t="s">
        <v>9</v>
      </c>
      <c r="C9" s="9"/>
      <c r="D9" s="9"/>
    </row>
    <row r="10" spans="1:4" x14ac:dyDescent="0.25">
      <c r="A10" s="11">
        <v>1</v>
      </c>
      <c r="B10" s="11" t="s">
        <v>89</v>
      </c>
      <c r="C10" s="39">
        <v>4063</v>
      </c>
      <c r="D10" s="3"/>
    </row>
    <row r="11" spans="1:4" x14ac:dyDescent="0.25">
      <c r="A11" s="13">
        <v>2</v>
      </c>
      <c r="B11" s="13" t="s">
        <v>90</v>
      </c>
      <c r="C11" s="16">
        <v>4360</v>
      </c>
      <c r="D11" s="12"/>
    </row>
    <row r="12" spans="1:4" x14ac:dyDescent="0.25">
      <c r="A12" s="13">
        <v>3</v>
      </c>
      <c r="B12" s="13" t="s">
        <v>91</v>
      </c>
      <c r="C12" s="16">
        <v>563</v>
      </c>
      <c r="D12" s="50"/>
    </row>
    <row r="13" spans="1:4" x14ac:dyDescent="0.25">
      <c r="A13" s="13"/>
      <c r="B13" s="12" t="s">
        <v>85</v>
      </c>
      <c r="C13" s="20">
        <f>SUM(C10:C12)</f>
        <v>8986</v>
      </c>
      <c r="D13" s="50">
        <f>C13+D8</f>
        <v>13203.7</v>
      </c>
    </row>
    <row r="14" spans="1:4" x14ac:dyDescent="0.25">
      <c r="A14" s="13"/>
      <c r="B14" s="3" t="s">
        <v>10</v>
      </c>
      <c r="C14" s="20"/>
      <c r="D14" s="50"/>
    </row>
    <row r="15" spans="1:4" x14ac:dyDescent="0.25">
      <c r="A15" s="32">
        <v>1</v>
      </c>
      <c r="B15" s="47" t="s">
        <v>90</v>
      </c>
      <c r="C15" s="13">
        <v>7374</v>
      </c>
      <c r="D15" s="12">
        <f>C15+D13</f>
        <v>20577.7</v>
      </c>
    </row>
    <row r="16" spans="1:4" x14ac:dyDescent="0.25">
      <c r="A16" s="14"/>
      <c r="B16" s="53"/>
      <c r="C16" s="15"/>
      <c r="D16" s="52"/>
    </row>
    <row r="17" spans="1:4" x14ac:dyDescent="0.25">
      <c r="A17" s="13"/>
      <c r="B17" s="21"/>
      <c r="C17" s="13"/>
      <c r="D17" s="13"/>
    </row>
    <row r="18" spans="1:4" x14ac:dyDescent="0.25">
      <c r="A18" s="13"/>
      <c r="B18" s="11"/>
      <c r="C18" s="11"/>
      <c r="D18" s="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3"/>
      <c r="C21" s="13"/>
      <c r="D21" s="12"/>
    </row>
    <row r="22" spans="1:4" x14ac:dyDescent="0.25">
      <c r="A22" s="13"/>
      <c r="B22" s="40"/>
      <c r="C22" s="12"/>
      <c r="D22" s="13"/>
    </row>
    <row r="23" spans="1:4" x14ac:dyDescent="0.25">
      <c r="A23" s="13"/>
      <c r="B23" s="13"/>
      <c r="C23" s="13"/>
      <c r="D23" s="12"/>
    </row>
    <row r="24" spans="1:4" x14ac:dyDescent="0.25">
      <c r="A24" s="13"/>
      <c r="B24" s="13"/>
      <c r="C24" s="13"/>
      <c r="D24" s="12"/>
    </row>
    <row r="25" spans="1:4" x14ac:dyDescent="0.25">
      <c r="A25" s="13"/>
      <c r="B25" s="13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3"/>
      <c r="C29" s="13"/>
      <c r="D29" s="12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2"/>
      <c r="C31" s="13"/>
      <c r="D31" s="12"/>
    </row>
    <row r="32" spans="1:4" x14ac:dyDescent="0.25">
      <c r="A32" s="13"/>
      <c r="B32" s="13"/>
      <c r="C32" s="13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3"/>
      <c r="C34" s="12"/>
      <c r="D34" s="12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11"/>
      <c r="C38" s="12"/>
      <c r="D38" s="12"/>
    </row>
    <row r="39" spans="1:4" x14ac:dyDescent="0.25">
      <c r="A39" s="13"/>
      <c r="B39" s="3"/>
      <c r="C39" s="12"/>
      <c r="D39" s="12"/>
    </row>
    <row r="40" spans="1:4" x14ac:dyDescent="0.25">
      <c r="A40" s="13"/>
      <c r="B40" s="11"/>
      <c r="C40" s="12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3"/>
      <c r="C43" s="12"/>
      <c r="D43" s="12"/>
    </row>
    <row r="44" spans="1:4" x14ac:dyDescent="0.25">
      <c r="A44" s="13"/>
      <c r="B44" s="3"/>
      <c r="C44" s="12"/>
      <c r="D44" s="12"/>
    </row>
    <row r="45" spans="1:4" x14ac:dyDescent="0.25">
      <c r="A45" s="13"/>
      <c r="B45" s="3"/>
      <c r="C45" s="12"/>
      <c r="D45" s="12"/>
    </row>
    <row r="46" spans="1:4" x14ac:dyDescent="0.25">
      <c r="A46" s="13"/>
      <c r="B46" s="3"/>
      <c r="C46" s="12"/>
      <c r="D46" s="12"/>
    </row>
    <row r="47" spans="1:4" x14ac:dyDescent="0.25">
      <c r="A47" s="13"/>
      <c r="B47" s="3"/>
      <c r="C47" s="12"/>
      <c r="D47" s="12"/>
    </row>
    <row r="48" spans="1:4" x14ac:dyDescent="0.25">
      <c r="A48" s="13"/>
      <c r="B48" s="3"/>
      <c r="C48" s="12"/>
      <c r="D48" s="12"/>
    </row>
    <row r="49" spans="1:4" x14ac:dyDescent="0.25">
      <c r="A49" s="13"/>
      <c r="B49" s="3"/>
      <c r="C49" s="12"/>
      <c r="D49" s="12"/>
    </row>
    <row r="50" spans="1:4" x14ac:dyDescent="0.25">
      <c r="A50" s="13"/>
      <c r="B50" s="3"/>
      <c r="C50" s="12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2"/>
      <c r="C52" s="12"/>
      <c r="D5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2016-01-25T07:26:22Z</cp:lastPrinted>
  <dcterms:created xsi:type="dcterms:W3CDTF">2011-07-25T05:21:17Z</dcterms:created>
  <dcterms:modified xsi:type="dcterms:W3CDTF">2023-01-25T09:41:09Z</dcterms:modified>
</cp:coreProperties>
</file>