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1" i="1"/>
  <c r="H29"/>
  <c r="F37"/>
  <c r="F29"/>
  <c r="H39"/>
  <c r="H24"/>
  <c r="H38" s="1"/>
  <c r="F24"/>
  <c r="F38" l="1"/>
  <c r="F39"/>
  <c r="H43" l="1"/>
  <c r="D19" s="1"/>
  <c r="F43"/>
  <c r="F13"/>
  <c r="D12" l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<sst xmlns="http://schemas.openxmlformats.org/spreadsheetml/2006/main" count="45" uniqueCount="44">
  <si>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</si>
  <si>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</si>
  <si>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</si>
  <si>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</si>
  <si>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</si>
  <si>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</si>
  <si>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</si>
  <si>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</si>
  <si>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</si>
  <si>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</si>
  <si>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</si>
  <si>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</si>
  <si>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</si>
  <si>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</si>
  <si>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</si>
  <si>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</si>
  <si>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</si>
  <si>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</si>
  <si>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</si>
  <si>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</si>
  <si>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</si>
  <si>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</si>
  <si>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</si>
  <si>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</si>
  <si>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</si>
  <si>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</si>
  <si>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</si>
  <si>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</si>
  <si>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</si>
  <si>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</si>
  <si>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</si>
  <si>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</si>
  <si>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</si>
  <si>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</si>
  <si>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</si>
  <si>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</si>
  <si>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</si>
  <si>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</si>
  <si>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</si>
  <si>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</si>
  <si>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</si>
  <si>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</si>
  <si>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10  за апрель-декабрь 2019 года</t>
  </si>
  <si>
    <t>Переходящие остатки денежных средств на 01.04.2019г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</si>
</sst>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A22" sqref="A22:E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41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5858.1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43</v>
      </c>
      <c r="B11" s="25"/>
      <c r="C11" s="26"/>
      <c r="D11" s="27"/>
      <c r="E11" s="28"/>
      <c r="F11" s="29">
        <v>0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1283921.9099999999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>
        <f>F12*98/100</f>
        <v>0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39</v>
      </c>
      <c r="B15" s="54"/>
      <c r="C15" s="55"/>
      <c r="D15" s="49">
        <v>1057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386620.14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1324861.42</v>
      </c>
      <c r="E19" s="71"/>
      <c r="F19" s="84">
        <v>0</v>
      </c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346737.62999999989</v>
      </c>
      <c r="E20" s="71"/>
      <c r="F20" s="27">
        <f>F11+F12+F15-F19</f>
        <v>0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D12/(E7+E8)/9</f>
        <v>24.352262679025621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533368.1</v>
      </c>
      <c r="G24" s="23"/>
      <c r="H24" s="22">
        <f>H25+H26+H27+H28+H29+H30+H31+H32+H33</f>
        <v>570718.05000000005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18986.080000000002</v>
      </c>
      <c r="G25" s="48"/>
      <c r="H25" s="51">
        <v>13100.25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v>68560.83</v>
      </c>
      <c r="G26" s="85"/>
      <c r="H26" s="27">
        <v>109209.94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26369.55</v>
      </c>
      <c r="G27" s="85"/>
      <c r="H27" s="27">
        <v>26818.35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10547.82</v>
      </c>
      <c r="G28" s="85"/>
      <c r="H28" s="84">
        <v>56641.23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106532.98+703.19+33225.63</f>
        <v>140461.79999999999</v>
      </c>
      <c r="G29" s="85"/>
      <c r="H29" s="27">
        <f>941.62+94402.98+2374.5+9334.99</f>
        <v>107054.09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257894.2</v>
      </c>
      <c r="G30" s="85"/>
      <c r="H30" s="27">
        <v>257894.19</v>
      </c>
      <c r="I30" s="28"/>
    </row>
    <row r="31" spans="1:9">
      <c r="A31" s="10" t="s">
        <v>26</v>
      </c>
      <c r="B31" s="8"/>
      <c r="C31" s="8"/>
      <c r="D31" s="8"/>
      <c r="E31" s="9"/>
      <c r="F31" s="97">
        <v>10547.82</v>
      </c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176675.99</v>
      </c>
      <c r="G34" s="23"/>
      <c r="H34" s="95">
        <v>176675.99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25314.77</v>
      </c>
      <c r="G35" s="23"/>
      <c r="H35" s="22">
        <v>34862.82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322763.28999999998</v>
      </c>
      <c r="G36" s="23"/>
      <c r="H36" s="22">
        <v>326688.06</v>
      </c>
      <c r="I36" s="23"/>
    </row>
    <row r="37" spans="1:9">
      <c r="A37" s="19" t="s">
        <v>37</v>
      </c>
      <c r="B37" s="20"/>
      <c r="C37" s="20"/>
      <c r="D37" s="20"/>
      <c r="E37" s="21"/>
      <c r="F37" s="22">
        <f>181774.1-4496.85</f>
        <v>177277.25</v>
      </c>
      <c r="G37" s="23"/>
      <c r="H37" s="22">
        <v>189986.62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1235399.3999999999</v>
      </c>
      <c r="G38" s="96"/>
      <c r="H38" s="22">
        <f>H24+H34+H35+H36+H37</f>
        <v>1298931.54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48522.509999999995</v>
      </c>
      <c r="G39" s="23"/>
      <c r="H39" s="22">
        <f>H40+H41+H42</f>
        <v>25929.88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23205.69</v>
      </c>
      <c r="G40" s="23"/>
      <c r="H40" s="22"/>
      <c r="I40" s="23"/>
    </row>
    <row r="41" spans="1:9">
      <c r="A41" s="14" t="s">
        <v>34</v>
      </c>
      <c r="B41" s="15"/>
      <c r="C41" s="15"/>
      <c r="D41" s="15"/>
      <c r="E41" s="16"/>
      <c r="F41" s="22">
        <v>5627.61</v>
      </c>
      <c r="G41" s="23"/>
      <c r="H41" s="22"/>
      <c r="I41" s="23"/>
    </row>
    <row r="42" spans="1:9">
      <c r="A42" s="102" t="s">
        <v>35</v>
      </c>
      <c r="B42" s="103"/>
      <c r="C42" s="103"/>
      <c r="D42" s="103"/>
      <c r="E42" s="104"/>
      <c r="F42" s="22">
        <v>19689.21</v>
      </c>
      <c r="G42" s="23"/>
      <c r="H42" s="22">
        <v>25929.88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1283921.9099999999</v>
      </c>
      <c r="G43" s="96"/>
      <c r="H43" s="22">
        <f>H38+H39</f>
        <v>1324861.42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2020-01-31T07:55:10Z</dcterms:modified>
</cp:coreProperties>
</file>