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 tabRatio="745" activeTab="3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заявл." sheetId="8" r:id="rId7"/>
    <sheet name="Лиц. счет. Св. расчет" sheetId="5" r:id="rId8"/>
    <sheet name="Доп.раб." sheetId="9" r:id="rId9"/>
    <sheet name="Лист2" sheetId="10" r:id="rId10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D12" i="4"/>
  <c r="D40" i="6"/>
  <c r="C40" i="6"/>
  <c r="D45" i="2"/>
  <c r="C45" i="2"/>
  <c r="D62" i="1"/>
  <c r="C62" i="1"/>
  <c r="D20" i="3" l="1"/>
  <c r="D10" i="4"/>
  <c r="C10" i="4"/>
  <c r="D36" i="6" l="1"/>
  <c r="C36" i="6"/>
  <c r="D41" i="2"/>
  <c r="C41" i="2"/>
  <c r="D56" i="1"/>
  <c r="C56" i="1"/>
  <c r="D31" i="6"/>
  <c r="D37" i="2"/>
  <c r="D50" i="1"/>
  <c r="C50" i="1"/>
  <c r="C45" i="1"/>
  <c r="J9" i="5"/>
  <c r="D35" i="2"/>
  <c r="C29" i="6"/>
  <c r="C33" i="2"/>
  <c r="C39" i="1"/>
  <c r="C24" i="6" l="1"/>
  <c r="C33" i="1"/>
  <c r="C18" i="9" l="1"/>
  <c r="C24" i="2"/>
  <c r="C27" i="2" s="1"/>
  <c r="C28" i="1"/>
  <c r="C10" i="9" l="1"/>
  <c r="C24" i="1"/>
  <c r="C18" i="2" l="1"/>
  <c r="C20" i="1"/>
  <c r="C16" i="1" l="1"/>
  <c r="D6" i="9" l="1"/>
  <c r="D10" i="9" s="1"/>
  <c r="D18" i="9" s="1"/>
  <c r="D20" i="9" s="1"/>
  <c r="C12" i="3"/>
  <c r="C12" i="2"/>
  <c r="C12" i="1"/>
  <c r="C8" i="3" l="1"/>
  <c r="D8" i="3" s="1"/>
  <c r="D12" i="3" s="1"/>
  <c r="D14" i="3" s="1"/>
  <c r="D16" i="3" s="1"/>
  <c r="D18" i="3" s="1"/>
  <c r="D6" i="6"/>
  <c r="D8" i="6" s="1"/>
  <c r="D10" i="6" s="1"/>
  <c r="D12" i="6" s="1"/>
  <c r="D14" i="6" s="1"/>
  <c r="D24" i="6" s="1"/>
  <c r="D29" i="6" s="1"/>
  <c r="M4" i="5" l="1"/>
  <c r="L4" i="5"/>
  <c r="K4" i="5"/>
  <c r="J4" i="5"/>
  <c r="I4" i="5"/>
  <c r="H4" i="5"/>
  <c r="G4" i="5"/>
  <c r="F4" i="5"/>
  <c r="E4" i="5"/>
  <c r="D4" i="5"/>
  <c r="C4" i="5"/>
  <c r="B4" i="5"/>
  <c r="C8" i="1"/>
  <c r="D8" i="1" s="1"/>
  <c r="D12" i="1" s="1"/>
  <c r="D16" i="1" s="1"/>
  <c r="D20" i="1" s="1"/>
  <c r="D24" i="1" s="1"/>
  <c r="D28" i="1" s="1"/>
  <c r="D33" i="1" s="1"/>
  <c r="D39" i="1" s="1"/>
  <c r="D45" i="1" s="1"/>
  <c r="C7" i="2"/>
  <c r="D7" i="2" s="1"/>
  <c r="D12" i="2" s="1"/>
  <c r="D14" i="2" s="1"/>
  <c r="D18" i="2" s="1"/>
  <c r="D20" i="2" s="1"/>
  <c r="D27" i="2" s="1"/>
  <c r="D29" i="2" s="1"/>
  <c r="D33" i="2" s="1"/>
  <c r="K1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J14" i="5"/>
  <c r="I14" i="5"/>
  <c r="H14" i="5"/>
  <c r="G14" i="5"/>
  <c r="F14" i="5"/>
  <c r="E14" i="5"/>
  <c r="D14" i="5"/>
  <c r="C14" i="5"/>
  <c r="B14" i="5"/>
  <c r="B24" i="5" l="1"/>
  <c r="J24" i="5"/>
  <c r="F24" i="5"/>
  <c r="L24" i="5"/>
  <c r="H24" i="5"/>
  <c r="E24" i="5"/>
  <c r="I24" i="5"/>
  <c r="M24" i="5"/>
  <c r="G24" i="5"/>
  <c r="K24" i="5"/>
  <c r="D24" i="5"/>
  <c r="C24" i="5"/>
  <c r="N19" i="5"/>
  <c r="N6" i="5"/>
  <c r="N23" i="5"/>
  <c r="N13" i="5"/>
  <c r="N5" i="5"/>
  <c r="N4" i="5" l="1"/>
  <c r="N10" i="5" l="1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<sst xmlns="http://schemas.openxmlformats.org/spreadsheetml/2006/main" count="270" uniqueCount="136">
  <si>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</si>
  <si>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</si>
  <si>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</si>
  <si>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</si>
  <si>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</si>
  <si>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</si>
  <si>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</si>
  <si>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</si>
  <si>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</si>
  <si>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</si>
  <si>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</si>
  <si>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</si>
  <si>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</si>
  <si>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</si>
  <si>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</si>
  <si>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</si>
  <si>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</si>
  <si>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</si>
  <si>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</si>
  <si>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</si>
  <si>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</si>
  <si>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</si>
  <si>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</si>
  <si>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</si>
  <si>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</si>
  <si>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</si>
  <si>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</si>
  <si>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</si>
  <si>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</si>
  <si>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</si>
  <si>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</si>
  <si>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</si>
  <si>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</si>
  <si>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</si>
  <si>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</si>
  <si>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</si>
  <si>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</si>
  <si>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</si>
  <si>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</si>
  <si>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Сосновая,16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</si>
  <si>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</si>
  <si>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</si>
  <si>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</si>
  <si>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</si>
  <si>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</si>
  <si>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</si>
  <si>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</si>
  <si>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</si>
  <si>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</si>
  <si>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</si>
  <si>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</si>
  <si>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</si>
  <si>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</si>
  <si>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</si>
  <si>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</si>
  <si>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</si>
  <si>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</si>
  <si>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</si>
  <si>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</si>
  <si>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</si>
  <si>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</si>
  <si>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Лицевой счет. Сводный расчет  2022г</t>
  </si>
  <si>
    <t>Лицевой счёт  2022г</t>
  </si>
  <si>
    <t>Итого за январь</t>
  </si>
  <si>
    <t>Лицевой счёт 2022г</t>
  </si>
  <si>
    <t>Замена светильников Онлайт 2шт</t>
  </si>
  <si>
    <t>Ремонт стекла подъездной двери Подъезд №3 Анком</t>
  </si>
  <si>
    <t>Замена доводчика входной двери Подъезд №2</t>
  </si>
  <si>
    <t>Итого за февраль</t>
  </si>
  <si>
    <t>Очистка козырьков от снега</t>
  </si>
  <si>
    <t>Очистка снежных шапок и наледи с крыши</t>
  </si>
  <si>
    <t>Ревизия эл.щитка в квартиру №156</t>
  </si>
  <si>
    <t>Замена доводчика входной двери Подъезд №4</t>
  </si>
  <si>
    <t>Замена доводчика входной двери Подъезд №2,4</t>
  </si>
  <si>
    <t>Дератизация</t>
  </si>
  <si>
    <t>Итого за март</t>
  </si>
  <si>
    <t>Установка абоненской трубки. Квартира №83</t>
  </si>
  <si>
    <t>Итого за апрель</t>
  </si>
  <si>
    <t>Изготовление и установка ручки подъездной двери Подъезда №4</t>
  </si>
  <si>
    <t>Поправили прожектор Подъезд №1</t>
  </si>
  <si>
    <t xml:space="preserve">Работы по установке и наладке дополнительного оборудования для системы видеонаблюдения </t>
  </si>
  <si>
    <t>Итого за май</t>
  </si>
  <si>
    <t>Замена светильников Онлайт 4 шт</t>
  </si>
  <si>
    <t>Выдана жителям краска для покраски на придомовой территории</t>
  </si>
  <si>
    <t>Покраска бордюр водоимульсией</t>
  </si>
  <si>
    <t>Ремонт пластиковых окон Подъезд №3,4</t>
  </si>
  <si>
    <t>Итого за июнь</t>
  </si>
  <si>
    <t>Побелка стен подъезда</t>
  </si>
  <si>
    <t>Подготовка электрощитовых дверей к покраске (чистка, шлифовка). Покраска дверей</t>
  </si>
  <si>
    <t>Покраска тамбура</t>
  </si>
  <si>
    <t>Ремонт подъездной двери. Ремонт детской площадки</t>
  </si>
  <si>
    <t>Ремонт светильников</t>
  </si>
  <si>
    <t>Покраска урн и мусорных контейнеров</t>
  </si>
  <si>
    <t>Покраска лавочек</t>
  </si>
  <si>
    <t>Покраска детской площадки</t>
  </si>
  <si>
    <t>Скос травы на придомовой территории</t>
  </si>
  <si>
    <t>Изготовление и установка урн у подъездов 4 шт</t>
  </si>
  <si>
    <t>Замена стояка канализации в кухне Квартира №86</t>
  </si>
  <si>
    <t>Итого за июль</t>
  </si>
  <si>
    <t>Замена светильника на цокольном этаже у лифта. Подъезд №2</t>
  </si>
  <si>
    <t>Подключение светильника Подъезд №4</t>
  </si>
  <si>
    <t>Замена светильника в тамбуре Подъезд №2</t>
  </si>
  <si>
    <t>Замена фотореле Подъезд №2</t>
  </si>
  <si>
    <t>Замена светильника Подъезд №2  1 этаж</t>
  </si>
  <si>
    <t>Замена светильника 4 этаж</t>
  </si>
  <si>
    <t>Замена прожектора Подъезд №2</t>
  </si>
  <si>
    <t>Автовышка 45 мин</t>
  </si>
  <si>
    <t>Замена муфт на стояке ХВС квартира №82</t>
  </si>
  <si>
    <t>Итого за август</t>
  </si>
  <si>
    <t>Закрпеление подъездной двери Подъезд №1</t>
  </si>
  <si>
    <t>Замена светильника</t>
  </si>
  <si>
    <t>Замена светильника Подъезд №3</t>
  </si>
  <si>
    <t>Ремонт выключателя в подъезде№3</t>
  </si>
  <si>
    <t>Запуск отопления</t>
  </si>
  <si>
    <t xml:space="preserve">Итого за сентябрь </t>
  </si>
  <si>
    <t>Замена радиаторов. Квартира №190</t>
  </si>
  <si>
    <t>Запуск подъездного отопления</t>
  </si>
  <si>
    <t>Итого за октябрь</t>
  </si>
  <si>
    <t>Замена прожекторов 2 шт Подъезд №3,4</t>
  </si>
  <si>
    <t>Снятие батарее. Отключение стояка отопления</t>
  </si>
  <si>
    <t>Замена насоса ГВС в теплоузле</t>
  </si>
  <si>
    <t>Итого за ноябрь</t>
  </si>
  <si>
    <t>Наклейка на окно новогодняя</t>
  </si>
  <si>
    <t>Замена ламп в подвале теплоузла №1,2</t>
  </si>
  <si>
    <t>Ревизия в ВРУ №2 замена светодиодной лампочки</t>
  </si>
  <si>
    <t>Установка теплообменника. Изготовление и установка  рамы под теплообменник Подъезд №1,2</t>
  </si>
  <si>
    <t>Установка теплообменника. Изготовление и установка  рамы под теплообменник Подъезд №3,4</t>
  </si>
  <si>
    <t>Установка водосчетчика на подпитки теплообменника Подъезд №1,2</t>
  </si>
  <si>
    <t xml:space="preserve">Устепление фасада по шву МКД </t>
  </si>
  <si>
    <t>Установка насоса ХВС после ревизии. После установки появилась течь. Сняли на дополнительное ТО</t>
  </si>
  <si>
    <t>Установка насосса после дополнительного ТО</t>
  </si>
  <si>
    <t>Итого за декабрь</t>
  </si>
  <si>
    <t xml:space="preserve">Демонтаж сэндвич панели </t>
  </si>
  <si>
    <t>Замена светильников 2 шт</t>
  </si>
  <si>
    <t>Монтаж труб к теплообменнику</t>
  </si>
  <si>
    <t>Замена петель и ремонт ручек Подъезд №1,2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</si>
</sst>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7" fillId="0" borderId="1" xfId="0" applyFont="1" applyBorder="1" applyAlignment="1">
      <alignment wrapText="1"/>
    </xf>
    <xf numFmtId="2" fontId="0" fillId="0" borderId="1" xfId="0" applyNumberFormat="1" applyBorder="1"/>
    <xf numFmtId="0" fontId="5" fillId="0" borderId="5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/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52" workbookViewId="0">
      <selection activeCell="D63" sqref="D6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31"/>
      <c r="B1" s="66" t="s">
        <v>62</v>
      </c>
      <c r="C1" s="66"/>
      <c r="D1" s="66"/>
      <c r="E1" s="6"/>
      <c r="F1" s="6"/>
      <c r="G1" s="6"/>
      <c r="H1" s="6"/>
    </row>
    <row r="2" spans="1:8" ht="15.75" x14ac:dyDescent="0.25">
      <c r="A2" s="31"/>
      <c r="B2" s="2" t="s">
        <v>39</v>
      </c>
      <c r="C2" s="31"/>
      <c r="D2" s="31"/>
      <c r="E2" s="1"/>
      <c r="F2" s="1"/>
      <c r="G2" s="1"/>
      <c r="H2" s="1"/>
    </row>
    <row r="3" spans="1:8" ht="28.9" customHeight="1" x14ac:dyDescent="0.25">
      <c r="A3" s="31"/>
      <c r="B3" s="66" t="s">
        <v>4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5"/>
      <c r="B5" s="56" t="s">
        <v>2</v>
      </c>
      <c r="C5" s="55"/>
      <c r="D5" s="55"/>
      <c r="E5" s="1"/>
      <c r="F5" s="1"/>
      <c r="G5" s="1"/>
      <c r="H5" s="1"/>
    </row>
    <row r="6" spans="1:8" ht="30" x14ac:dyDescent="0.25">
      <c r="A6" s="57">
        <v>1</v>
      </c>
      <c r="B6" s="57" t="s">
        <v>56</v>
      </c>
      <c r="C6" s="57">
        <v>1223.92</v>
      </c>
      <c r="D6" s="56"/>
      <c r="E6" s="1"/>
      <c r="F6" s="1"/>
    </row>
    <row r="7" spans="1:8" ht="60" x14ac:dyDescent="0.25">
      <c r="A7" s="57">
        <v>2</v>
      </c>
      <c r="B7" s="57" t="s">
        <v>60</v>
      </c>
      <c r="C7" s="57">
        <v>935</v>
      </c>
      <c r="D7" s="56"/>
      <c r="E7" s="1"/>
      <c r="F7" s="1"/>
    </row>
    <row r="8" spans="1:8" x14ac:dyDescent="0.25">
      <c r="A8" s="57"/>
      <c r="B8" s="56" t="s">
        <v>63</v>
      </c>
      <c r="C8" s="56">
        <f>SUM(C6:C7)</f>
        <v>2158.92</v>
      </c>
      <c r="D8" s="56">
        <f>C8</f>
        <v>2158.92</v>
      </c>
      <c r="E8" s="1"/>
      <c r="F8" s="1"/>
    </row>
    <row r="9" spans="1:8" x14ac:dyDescent="0.25">
      <c r="A9" s="55"/>
      <c r="B9" s="56" t="s">
        <v>5</v>
      </c>
      <c r="C9" s="55"/>
      <c r="D9" s="55"/>
      <c r="E9" s="1"/>
      <c r="F9" s="1"/>
    </row>
    <row r="10" spans="1:8" ht="30" x14ac:dyDescent="0.25">
      <c r="A10" s="57">
        <v>1</v>
      </c>
      <c r="B10" s="57" t="s">
        <v>56</v>
      </c>
      <c r="C10" s="57">
        <v>1223.92</v>
      </c>
      <c r="D10" s="56"/>
      <c r="E10" s="1"/>
      <c r="F10" s="1"/>
    </row>
    <row r="11" spans="1:8" ht="60" x14ac:dyDescent="0.25">
      <c r="A11" s="57">
        <v>2</v>
      </c>
      <c r="B11" s="57" t="s">
        <v>60</v>
      </c>
      <c r="C11" s="57">
        <v>935</v>
      </c>
      <c r="D11" s="56"/>
      <c r="E11" s="1"/>
      <c r="F11" s="1"/>
    </row>
    <row r="12" spans="1:8" x14ac:dyDescent="0.25">
      <c r="A12" s="57"/>
      <c r="B12" s="56" t="s">
        <v>68</v>
      </c>
      <c r="C12" s="56">
        <f>SUM(C10:C11)</f>
        <v>2158.92</v>
      </c>
      <c r="D12" s="56">
        <f>C12+D8</f>
        <v>4317.84</v>
      </c>
      <c r="E12" s="1"/>
      <c r="F12" s="1"/>
    </row>
    <row r="13" spans="1:8" x14ac:dyDescent="0.25">
      <c r="A13" s="57"/>
      <c r="B13" s="56" t="s">
        <v>3</v>
      </c>
      <c r="C13" s="57"/>
      <c r="D13" s="56"/>
      <c r="E13" s="1"/>
      <c r="F13" s="1"/>
    </row>
    <row r="14" spans="1:8" ht="30" x14ac:dyDescent="0.25">
      <c r="A14" s="57">
        <v>1</v>
      </c>
      <c r="B14" s="57" t="s">
        <v>56</v>
      </c>
      <c r="C14" s="57">
        <v>1223.92</v>
      </c>
      <c r="D14" s="56"/>
      <c r="E14" s="1"/>
      <c r="F14" s="1"/>
    </row>
    <row r="15" spans="1:8" ht="60" x14ac:dyDescent="0.25">
      <c r="A15" s="57">
        <v>2</v>
      </c>
      <c r="B15" s="57" t="s">
        <v>60</v>
      </c>
      <c r="C15" s="57">
        <v>935</v>
      </c>
      <c r="D15" s="56"/>
      <c r="E15" s="1"/>
      <c r="F15" s="1"/>
    </row>
    <row r="16" spans="1:8" x14ac:dyDescent="0.25">
      <c r="A16" s="57"/>
      <c r="B16" s="56" t="s">
        <v>75</v>
      </c>
      <c r="C16" s="56">
        <f>SUM(C14:C15)</f>
        <v>2158.92</v>
      </c>
      <c r="D16" s="56">
        <f>C16+D12</f>
        <v>6476.76</v>
      </c>
      <c r="E16" s="1"/>
      <c r="F16" s="1"/>
    </row>
    <row r="17" spans="1:6" x14ac:dyDescent="0.25">
      <c r="A17" s="57"/>
      <c r="B17" s="56" t="s">
        <v>7</v>
      </c>
      <c r="C17" s="57"/>
      <c r="D17" s="56"/>
      <c r="E17" s="1"/>
      <c r="F17" s="1"/>
    </row>
    <row r="18" spans="1:6" ht="30" x14ac:dyDescent="0.25">
      <c r="A18" s="57">
        <v>1</v>
      </c>
      <c r="B18" s="57" t="s">
        <v>56</v>
      </c>
      <c r="C18" s="57">
        <v>1223.92</v>
      </c>
      <c r="D18" s="56"/>
      <c r="E18" s="1"/>
      <c r="F18" s="1"/>
    </row>
    <row r="19" spans="1:6" s="5" customFormat="1" ht="60" x14ac:dyDescent="0.25">
      <c r="A19" s="57">
        <v>2</v>
      </c>
      <c r="B19" s="57" t="s">
        <v>60</v>
      </c>
      <c r="C19" s="57">
        <v>935</v>
      </c>
      <c r="D19" s="56"/>
      <c r="E19" s="4"/>
      <c r="F19" s="4"/>
    </row>
    <row r="20" spans="1:6" s="5" customFormat="1" x14ac:dyDescent="0.25">
      <c r="A20" s="57"/>
      <c r="B20" s="56" t="s">
        <v>77</v>
      </c>
      <c r="C20" s="56">
        <f>SUM(C18:C19)</f>
        <v>2158.92</v>
      </c>
      <c r="D20" s="56">
        <f>C20+D16</f>
        <v>8635.68</v>
      </c>
      <c r="E20" s="4"/>
      <c r="F20" s="4"/>
    </row>
    <row r="21" spans="1:6" s="5" customFormat="1" x14ac:dyDescent="0.25">
      <c r="A21" s="57"/>
      <c r="B21" s="56" t="s">
        <v>8</v>
      </c>
      <c r="C21" s="57"/>
      <c r="D21" s="56"/>
      <c r="E21" s="4"/>
      <c r="F21" s="4"/>
    </row>
    <row r="22" spans="1:6" ht="30" x14ac:dyDescent="0.25">
      <c r="A22" s="57">
        <v>1</v>
      </c>
      <c r="B22" s="57" t="s">
        <v>56</v>
      </c>
      <c r="C22" s="57">
        <v>1223.92</v>
      </c>
      <c r="D22" s="56"/>
      <c r="E22" s="1"/>
      <c r="F22" s="1"/>
    </row>
    <row r="23" spans="1:6" ht="60" x14ac:dyDescent="0.25">
      <c r="A23" s="57">
        <v>2</v>
      </c>
      <c r="B23" s="57" t="s">
        <v>60</v>
      </c>
      <c r="C23" s="57">
        <v>935</v>
      </c>
      <c r="D23" s="56"/>
      <c r="E23" s="1"/>
      <c r="F23" s="1"/>
    </row>
    <row r="24" spans="1:6" x14ac:dyDescent="0.25">
      <c r="A24" s="57"/>
      <c r="B24" s="56" t="s">
        <v>81</v>
      </c>
      <c r="C24" s="56">
        <f>SUM(C22:C23)</f>
        <v>2158.92</v>
      </c>
      <c r="D24" s="56">
        <f>C24+D20</f>
        <v>10794.6</v>
      </c>
      <c r="E24" s="1"/>
      <c r="F24" s="1"/>
    </row>
    <row r="25" spans="1:6" x14ac:dyDescent="0.25">
      <c r="A25" s="57"/>
      <c r="B25" s="56" t="s">
        <v>9</v>
      </c>
      <c r="C25" s="57"/>
      <c r="D25" s="56"/>
      <c r="E25" s="1"/>
      <c r="F25" s="1"/>
    </row>
    <row r="26" spans="1:6" ht="30" x14ac:dyDescent="0.25">
      <c r="A26" s="57">
        <v>1</v>
      </c>
      <c r="B26" s="57" t="s">
        <v>56</v>
      </c>
      <c r="C26" s="57">
        <v>1223.92</v>
      </c>
      <c r="D26" s="56"/>
      <c r="E26" s="1"/>
      <c r="F26" s="1"/>
    </row>
    <row r="27" spans="1:6" ht="60" x14ac:dyDescent="0.25">
      <c r="A27" s="57">
        <v>2</v>
      </c>
      <c r="B27" s="57" t="s">
        <v>60</v>
      </c>
      <c r="C27" s="57">
        <v>935</v>
      </c>
      <c r="D27" s="56"/>
      <c r="E27" s="1"/>
      <c r="F27" s="1"/>
    </row>
    <row r="28" spans="1:6" x14ac:dyDescent="0.25">
      <c r="A28" s="57"/>
      <c r="B28" s="56" t="s">
        <v>86</v>
      </c>
      <c r="C28" s="56">
        <f>SUM(C26:C27)</f>
        <v>2158.92</v>
      </c>
      <c r="D28" s="56">
        <f>C28+D24</f>
        <v>12953.52</v>
      </c>
      <c r="E28" s="1"/>
      <c r="F28" s="1"/>
    </row>
    <row r="29" spans="1:6" x14ac:dyDescent="0.25">
      <c r="A29" s="57"/>
      <c r="B29" s="56" t="s">
        <v>10</v>
      </c>
      <c r="C29" s="57"/>
      <c r="D29" s="56"/>
      <c r="E29" s="1"/>
      <c r="F29" s="1"/>
    </row>
    <row r="30" spans="1:6" ht="30" x14ac:dyDescent="0.25">
      <c r="A30" s="57">
        <v>1</v>
      </c>
      <c r="B30" s="57" t="s">
        <v>56</v>
      </c>
      <c r="C30" s="57">
        <v>1223.92</v>
      </c>
      <c r="D30" s="56"/>
      <c r="E30" s="1"/>
      <c r="F30" s="1"/>
    </row>
    <row r="31" spans="1:6" ht="60" x14ac:dyDescent="0.25">
      <c r="A31" s="57">
        <v>2</v>
      </c>
      <c r="B31" s="57" t="s">
        <v>60</v>
      </c>
      <c r="C31" s="57">
        <v>935</v>
      </c>
      <c r="D31" s="56"/>
      <c r="E31" s="1"/>
      <c r="F31" s="1"/>
    </row>
    <row r="32" spans="1:6" ht="30" x14ac:dyDescent="0.25">
      <c r="A32" s="57">
        <v>3</v>
      </c>
      <c r="B32" s="57" t="s">
        <v>97</v>
      </c>
      <c r="C32" s="57">
        <v>1991</v>
      </c>
      <c r="D32" s="56"/>
      <c r="E32" s="1"/>
      <c r="F32" s="1"/>
    </row>
    <row r="33" spans="1:6" x14ac:dyDescent="0.25">
      <c r="A33" s="57"/>
      <c r="B33" s="56" t="s">
        <v>98</v>
      </c>
      <c r="C33" s="56">
        <f>SUM(C30:C32)</f>
        <v>4149.92</v>
      </c>
      <c r="D33" s="56">
        <f>C33+D28</f>
        <v>17103.440000000002</v>
      </c>
      <c r="E33" s="1"/>
      <c r="F33" s="1"/>
    </row>
    <row r="34" spans="1:6" x14ac:dyDescent="0.25">
      <c r="A34" s="57"/>
      <c r="B34" s="56" t="s">
        <v>11</v>
      </c>
      <c r="C34" s="57"/>
      <c r="D34" s="56"/>
      <c r="E34" s="1"/>
      <c r="F34" s="1"/>
    </row>
    <row r="35" spans="1:6" ht="30" x14ac:dyDescent="0.25">
      <c r="A35" s="57">
        <v>1</v>
      </c>
      <c r="B35" s="57" t="s">
        <v>56</v>
      </c>
      <c r="C35" s="57">
        <v>1223.92</v>
      </c>
      <c r="D35" s="56"/>
      <c r="E35" s="1"/>
      <c r="F35" s="1"/>
    </row>
    <row r="36" spans="1:6" ht="60" x14ac:dyDescent="0.25">
      <c r="A36" s="57">
        <v>2</v>
      </c>
      <c r="B36" s="57" t="s">
        <v>60</v>
      </c>
      <c r="C36" s="57">
        <v>935</v>
      </c>
      <c r="D36" s="56"/>
      <c r="E36" s="1"/>
      <c r="F36" s="1"/>
    </row>
    <row r="37" spans="1:6" x14ac:dyDescent="0.25">
      <c r="A37" s="57">
        <v>3</v>
      </c>
      <c r="B37" s="57" t="s">
        <v>115</v>
      </c>
      <c r="C37" s="57">
        <v>11356.7</v>
      </c>
      <c r="D37" s="56"/>
      <c r="E37" s="1"/>
      <c r="F37" s="1"/>
    </row>
    <row r="38" spans="1:6" x14ac:dyDescent="0.25">
      <c r="A38" s="57">
        <v>4</v>
      </c>
      <c r="B38" s="57" t="s">
        <v>107</v>
      </c>
      <c r="C38" s="57">
        <v>1164</v>
      </c>
      <c r="D38" s="56"/>
      <c r="E38" s="1"/>
      <c r="F38" s="1"/>
    </row>
    <row r="39" spans="1:6" x14ac:dyDescent="0.25">
      <c r="A39" s="57"/>
      <c r="B39" s="56" t="s">
        <v>108</v>
      </c>
      <c r="C39" s="56">
        <f>SUM(C35:C38)</f>
        <v>14679.62</v>
      </c>
      <c r="D39" s="56">
        <f>C39+D33</f>
        <v>31783.060000000005</v>
      </c>
      <c r="E39" s="1"/>
      <c r="F39" s="1"/>
    </row>
    <row r="40" spans="1:6" x14ac:dyDescent="0.25">
      <c r="A40" s="57"/>
      <c r="B40" s="56" t="s">
        <v>12</v>
      </c>
      <c r="C40" s="57"/>
      <c r="D40" s="56"/>
      <c r="E40" s="1"/>
      <c r="F40" s="1"/>
    </row>
    <row r="41" spans="1:6" ht="30" x14ac:dyDescent="0.25">
      <c r="A41" s="57">
        <v>1</v>
      </c>
      <c r="B41" s="57" t="s">
        <v>56</v>
      </c>
      <c r="C41" s="57">
        <v>1223.92</v>
      </c>
      <c r="D41" s="56"/>
      <c r="E41" s="1"/>
      <c r="F41" s="1"/>
    </row>
    <row r="42" spans="1:6" ht="60" x14ac:dyDescent="0.25">
      <c r="A42" s="57">
        <v>2</v>
      </c>
      <c r="B42" s="57" t="s">
        <v>60</v>
      </c>
      <c r="C42" s="57">
        <v>935</v>
      </c>
      <c r="D42" s="56"/>
      <c r="E42" s="1"/>
      <c r="F42" s="1"/>
    </row>
    <row r="43" spans="1:6" x14ac:dyDescent="0.25">
      <c r="A43" s="11">
        <v>3</v>
      </c>
      <c r="B43" s="11" t="s">
        <v>113</v>
      </c>
      <c r="C43" s="11">
        <v>930</v>
      </c>
      <c r="D43" s="3"/>
      <c r="E43" s="1"/>
      <c r="F43" s="1"/>
    </row>
    <row r="44" spans="1:6" x14ac:dyDescent="0.25">
      <c r="A44" s="57">
        <v>4</v>
      </c>
      <c r="B44" s="57" t="s">
        <v>115</v>
      </c>
      <c r="C44" s="57">
        <v>-8380.7000000000007</v>
      </c>
      <c r="D44" s="56"/>
      <c r="E44" s="1"/>
      <c r="F44" s="1"/>
    </row>
    <row r="45" spans="1:6" x14ac:dyDescent="0.25">
      <c r="A45" s="11"/>
      <c r="B45" s="56" t="s">
        <v>114</v>
      </c>
      <c r="C45" s="3">
        <f>SUM(C41:C44)</f>
        <v>-5291.7800000000007</v>
      </c>
      <c r="D45" s="3">
        <f>C45+D39</f>
        <v>26491.280000000006</v>
      </c>
      <c r="E45" s="1"/>
      <c r="F45" s="1"/>
    </row>
    <row r="46" spans="1:6" x14ac:dyDescent="0.25">
      <c r="A46" s="57"/>
      <c r="B46" s="56" t="s">
        <v>13</v>
      </c>
      <c r="C46" s="57"/>
      <c r="D46" s="56"/>
      <c r="E46" s="1"/>
      <c r="F46" s="1"/>
    </row>
    <row r="47" spans="1:6" ht="30" x14ac:dyDescent="0.25">
      <c r="A47" s="57">
        <v>1</v>
      </c>
      <c r="B47" s="57" t="s">
        <v>56</v>
      </c>
      <c r="C47" s="57">
        <v>1223.92</v>
      </c>
      <c r="D47" s="56"/>
      <c r="E47" s="1"/>
      <c r="F47" s="1"/>
    </row>
    <row r="48" spans="1:6" ht="60" x14ac:dyDescent="0.25">
      <c r="A48" s="57">
        <v>2</v>
      </c>
      <c r="B48" s="57" t="s">
        <v>60</v>
      </c>
      <c r="C48" s="57">
        <v>935</v>
      </c>
      <c r="D48" s="56"/>
      <c r="E48" s="1"/>
      <c r="F48" s="1"/>
    </row>
    <row r="49" spans="1:6" x14ac:dyDescent="0.25">
      <c r="A49" s="11">
        <v>3</v>
      </c>
      <c r="B49" s="57" t="s">
        <v>116</v>
      </c>
      <c r="C49" s="57">
        <v>372</v>
      </c>
      <c r="D49" s="56"/>
      <c r="E49" s="1"/>
      <c r="F49" s="1"/>
    </row>
    <row r="50" spans="1:6" x14ac:dyDescent="0.25">
      <c r="A50" s="11"/>
      <c r="B50" s="56" t="s">
        <v>117</v>
      </c>
      <c r="C50" s="56">
        <f>SUM(C47:C49)</f>
        <v>2530.92</v>
      </c>
      <c r="D50" s="56">
        <f>C50+D45</f>
        <v>29022.200000000004</v>
      </c>
      <c r="E50" s="1"/>
      <c r="F50" s="1"/>
    </row>
    <row r="51" spans="1:6" x14ac:dyDescent="0.25">
      <c r="A51" s="57"/>
      <c r="B51" s="56" t="s">
        <v>14</v>
      </c>
      <c r="C51" s="57"/>
      <c r="D51" s="56"/>
      <c r="E51" s="1"/>
      <c r="F51" s="1"/>
    </row>
    <row r="52" spans="1:6" ht="30" x14ac:dyDescent="0.25">
      <c r="A52" s="57">
        <v>1</v>
      </c>
      <c r="B52" s="57" t="s">
        <v>56</v>
      </c>
      <c r="C52" s="57">
        <v>1223.92</v>
      </c>
      <c r="D52" s="56"/>
      <c r="E52" s="1"/>
      <c r="F52" s="1"/>
    </row>
    <row r="53" spans="1:6" ht="60" x14ac:dyDescent="0.25">
      <c r="A53" s="57">
        <v>2</v>
      </c>
      <c r="B53" s="57" t="s">
        <v>60</v>
      </c>
      <c r="C53" s="57">
        <v>935</v>
      </c>
      <c r="D53" s="56"/>
      <c r="E53" s="1"/>
      <c r="F53" s="1"/>
    </row>
    <row r="54" spans="1:6" x14ac:dyDescent="0.25">
      <c r="A54" s="11">
        <v>3</v>
      </c>
      <c r="B54" s="57" t="s">
        <v>119</v>
      </c>
      <c r="C54" s="57">
        <v>967.1</v>
      </c>
      <c r="D54" s="56"/>
      <c r="E54" s="1"/>
      <c r="F54" s="1"/>
    </row>
    <row r="55" spans="1:6" x14ac:dyDescent="0.25">
      <c r="A55" s="11">
        <v>4</v>
      </c>
      <c r="B55" s="57" t="s">
        <v>120</v>
      </c>
      <c r="C55" s="57">
        <v>744</v>
      </c>
      <c r="D55" s="56"/>
      <c r="E55" s="1"/>
      <c r="F55" s="1"/>
    </row>
    <row r="56" spans="1:6" x14ac:dyDescent="0.25">
      <c r="A56" s="11"/>
      <c r="B56" s="56" t="s">
        <v>121</v>
      </c>
      <c r="C56" s="56">
        <f>SUM(C52:C55)</f>
        <v>3870.02</v>
      </c>
      <c r="D56" s="56">
        <f>C56+D50</f>
        <v>32892.22</v>
      </c>
      <c r="E56" s="1"/>
      <c r="F56" s="1"/>
    </row>
    <row r="57" spans="1:6" x14ac:dyDescent="0.25">
      <c r="A57" s="57"/>
      <c r="B57" s="56" t="s">
        <v>15</v>
      </c>
      <c r="C57" s="57"/>
      <c r="D57" s="56"/>
      <c r="E57" s="1"/>
      <c r="F57" s="1"/>
    </row>
    <row r="58" spans="1:6" ht="30" x14ac:dyDescent="0.25">
      <c r="A58" s="57">
        <v>1</v>
      </c>
      <c r="B58" s="57" t="s">
        <v>56</v>
      </c>
      <c r="C58" s="57">
        <v>1223.92</v>
      </c>
      <c r="D58" s="56"/>
      <c r="E58" s="1"/>
      <c r="F58" s="1"/>
    </row>
    <row r="59" spans="1:6" ht="60" x14ac:dyDescent="0.25">
      <c r="A59" s="57">
        <v>2</v>
      </c>
      <c r="B59" s="57" t="s">
        <v>60</v>
      </c>
      <c r="C59" s="57">
        <v>935</v>
      </c>
      <c r="D59" s="56"/>
      <c r="E59" s="1"/>
      <c r="F59" s="1"/>
    </row>
    <row r="60" spans="1:6" ht="45" x14ac:dyDescent="0.25">
      <c r="A60" s="11">
        <v>3</v>
      </c>
      <c r="B60" s="57" t="s">
        <v>129</v>
      </c>
      <c r="C60" s="57">
        <v>2293</v>
      </c>
      <c r="D60" s="56"/>
      <c r="E60" s="1"/>
      <c r="F60" s="1"/>
    </row>
    <row r="61" spans="1:6" x14ac:dyDescent="0.25">
      <c r="A61" s="11">
        <v>4</v>
      </c>
      <c r="B61" s="57" t="s">
        <v>130</v>
      </c>
      <c r="C61" s="57">
        <v>1488</v>
      </c>
      <c r="D61" s="56"/>
      <c r="E61" s="1"/>
      <c r="F61" s="1"/>
    </row>
    <row r="62" spans="1:6" x14ac:dyDescent="0.25">
      <c r="A62" s="11"/>
      <c r="B62" s="56" t="s">
        <v>131</v>
      </c>
      <c r="C62" s="56">
        <f>SUM(C58:C61)</f>
        <v>5939.92</v>
      </c>
      <c r="D62" s="56">
        <f>C62+D56</f>
        <v>38832.14</v>
      </c>
      <c r="E62" s="1"/>
      <c r="F62" s="1"/>
    </row>
    <row r="63" spans="1:6" x14ac:dyDescent="0.25">
      <c r="A63" s="11"/>
      <c r="B63" s="56"/>
      <c r="C63" s="56"/>
      <c r="D63" s="56"/>
      <c r="E63" s="1"/>
      <c r="F63" s="1"/>
    </row>
    <row r="64" spans="1:6" x14ac:dyDescent="0.25">
      <c r="A64" s="11"/>
      <c r="B64" s="56"/>
      <c r="C64" s="57"/>
      <c r="D64" s="56"/>
      <c r="E64" s="1"/>
      <c r="F64" s="1"/>
    </row>
    <row r="65" spans="1:6" x14ac:dyDescent="0.25">
      <c r="A65" s="11"/>
      <c r="B65" s="57"/>
      <c r="C65" s="57"/>
      <c r="D65" s="56"/>
      <c r="E65" s="1"/>
      <c r="F65" s="1"/>
    </row>
    <row r="66" spans="1:6" x14ac:dyDescent="0.25">
      <c r="A66" s="11"/>
      <c r="B66" s="57"/>
      <c r="C66" s="57"/>
      <c r="D66" s="56"/>
      <c r="E66" s="1"/>
      <c r="F66" s="1"/>
    </row>
    <row r="67" spans="1:6" x14ac:dyDescent="0.25">
      <c r="A67" s="11"/>
      <c r="B67" s="56"/>
      <c r="C67" s="57"/>
      <c r="D67" s="57"/>
      <c r="E67" s="1"/>
      <c r="F67" s="1"/>
    </row>
    <row r="68" spans="1:6" x14ac:dyDescent="0.25">
      <c r="A68" s="11"/>
      <c r="B68" s="56"/>
      <c r="C68" s="57"/>
      <c r="D68" s="57"/>
      <c r="E68" s="1"/>
      <c r="F68" s="1"/>
    </row>
    <row r="69" spans="1:6" x14ac:dyDescent="0.25">
      <c r="A69" s="11"/>
      <c r="B69" s="57"/>
      <c r="C69" s="57"/>
      <c r="D69" s="57"/>
      <c r="E69" s="1"/>
      <c r="F69" s="1"/>
    </row>
    <row r="70" spans="1:6" x14ac:dyDescent="0.25">
      <c r="A70" s="11"/>
      <c r="B70" s="57"/>
      <c r="C70" s="57"/>
      <c r="D70" s="57"/>
      <c r="E70" s="1"/>
      <c r="F7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0" sqref="O4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35" workbookViewId="0">
      <selection activeCell="D46" sqref="D46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31"/>
      <c r="B1" s="66" t="s">
        <v>62</v>
      </c>
      <c r="C1" s="66"/>
      <c r="D1" s="66"/>
      <c r="E1" s="6"/>
      <c r="F1" s="6"/>
      <c r="G1" s="6"/>
      <c r="H1" s="6"/>
    </row>
    <row r="2" spans="1:8" ht="15.95" customHeight="1" x14ac:dyDescent="0.25">
      <c r="A2" s="31"/>
      <c r="B2" s="2" t="s">
        <v>39</v>
      </c>
      <c r="C2" s="31"/>
      <c r="D2" s="31"/>
      <c r="E2" s="1"/>
      <c r="F2" s="1"/>
      <c r="G2" s="1"/>
      <c r="H2" s="1"/>
    </row>
    <row r="3" spans="1:8" ht="15.95" customHeight="1" x14ac:dyDescent="0.25">
      <c r="A3" s="31"/>
      <c r="B3" s="66" t="s">
        <v>6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5"/>
      <c r="B5" s="56" t="s">
        <v>2</v>
      </c>
      <c r="C5" s="55"/>
      <c r="D5" s="55"/>
      <c r="E5" s="1"/>
      <c r="F5" s="1"/>
      <c r="G5" s="1"/>
      <c r="H5" s="1"/>
    </row>
    <row r="6" spans="1:8" ht="30" x14ac:dyDescent="0.25">
      <c r="A6" s="55">
        <v>1</v>
      </c>
      <c r="B6" s="57" t="s">
        <v>58</v>
      </c>
      <c r="C6" s="55">
        <v>5280</v>
      </c>
      <c r="D6" s="58"/>
      <c r="E6" s="1"/>
      <c r="F6" s="1"/>
      <c r="G6" s="1"/>
      <c r="H6" s="1"/>
    </row>
    <row r="7" spans="1:8" s="1" customFormat="1" x14ac:dyDescent="0.25">
      <c r="A7" s="59"/>
      <c r="B7" s="60" t="s">
        <v>63</v>
      </c>
      <c r="C7" s="59">
        <f>SUM(C6:C6)</f>
        <v>5280</v>
      </c>
      <c r="D7" s="60">
        <f>C7</f>
        <v>5280</v>
      </c>
    </row>
    <row r="8" spans="1:8" s="4" customFormat="1" x14ac:dyDescent="0.25">
      <c r="A8" s="59"/>
      <c r="B8" s="60" t="s">
        <v>5</v>
      </c>
      <c r="C8" s="59"/>
      <c r="D8" s="60"/>
    </row>
    <row r="9" spans="1:8" s="4" customFormat="1" ht="30" x14ac:dyDescent="0.25">
      <c r="A9" s="55">
        <v>1</v>
      </c>
      <c r="B9" s="57" t="s">
        <v>58</v>
      </c>
      <c r="C9" s="55">
        <v>5280</v>
      </c>
      <c r="D9" s="58"/>
    </row>
    <row r="10" spans="1:8" s="4" customFormat="1" x14ac:dyDescent="0.25">
      <c r="A10" s="57">
        <v>2</v>
      </c>
      <c r="B10" s="57" t="s">
        <v>69</v>
      </c>
      <c r="C10" s="55">
        <v>876</v>
      </c>
      <c r="D10" s="56"/>
    </row>
    <row r="11" spans="1:8" s="1" customFormat="1" x14ac:dyDescent="0.25">
      <c r="A11" s="57">
        <v>3</v>
      </c>
      <c r="B11" s="57" t="s">
        <v>70</v>
      </c>
      <c r="C11" s="57">
        <v>2232</v>
      </c>
      <c r="D11" s="56"/>
    </row>
    <row r="12" spans="1:8" s="1" customFormat="1" x14ac:dyDescent="0.25">
      <c r="A12" s="57"/>
      <c r="B12" s="56" t="s">
        <v>68</v>
      </c>
      <c r="C12" s="56">
        <f>SUM(C9:C11)</f>
        <v>8388</v>
      </c>
      <c r="D12" s="56">
        <f>C12+D7</f>
        <v>13668</v>
      </c>
    </row>
    <row r="13" spans="1:8" s="4" customFormat="1" x14ac:dyDescent="0.25">
      <c r="A13" s="57"/>
      <c r="B13" s="56" t="s">
        <v>3</v>
      </c>
      <c r="C13" s="57"/>
      <c r="D13" s="56"/>
    </row>
    <row r="14" spans="1:8" s="1" customFormat="1" ht="30" x14ac:dyDescent="0.25">
      <c r="A14" s="57">
        <v>1</v>
      </c>
      <c r="B14" s="57" t="s">
        <v>58</v>
      </c>
      <c r="C14" s="57">
        <v>5280</v>
      </c>
      <c r="D14" s="56">
        <f>C14+D12</f>
        <v>18948</v>
      </c>
    </row>
    <row r="15" spans="1:8" s="1" customFormat="1" x14ac:dyDescent="0.25">
      <c r="A15" s="57"/>
      <c r="B15" s="56" t="s">
        <v>7</v>
      </c>
      <c r="C15" s="55"/>
      <c r="D15" s="61"/>
    </row>
    <row r="16" spans="1:8" s="1" customFormat="1" ht="30" x14ac:dyDescent="0.25">
      <c r="A16" s="57">
        <v>1</v>
      </c>
      <c r="B16" s="57" t="s">
        <v>58</v>
      </c>
      <c r="C16" s="57">
        <v>5280</v>
      </c>
      <c r="D16" s="61"/>
    </row>
    <row r="17" spans="1:4" s="1" customFormat="1" ht="30" x14ac:dyDescent="0.25">
      <c r="A17" s="57">
        <v>2</v>
      </c>
      <c r="B17" s="57" t="s">
        <v>78</v>
      </c>
      <c r="C17" s="57">
        <v>3356</v>
      </c>
      <c r="D17" s="61"/>
    </row>
    <row r="18" spans="1:4" s="1" customFormat="1" x14ac:dyDescent="0.25">
      <c r="A18" s="57"/>
      <c r="B18" s="56" t="s">
        <v>77</v>
      </c>
      <c r="C18" s="56">
        <f>SUM(C16:C17)</f>
        <v>8636</v>
      </c>
      <c r="D18" s="56">
        <f>C18+D14</f>
        <v>27584</v>
      </c>
    </row>
    <row r="19" spans="1:4" s="1" customFormat="1" x14ac:dyDescent="0.25">
      <c r="A19" s="57"/>
      <c r="B19" s="56" t="s">
        <v>8</v>
      </c>
      <c r="C19" s="57"/>
      <c r="D19" s="56"/>
    </row>
    <row r="20" spans="1:4" s="1" customFormat="1" ht="30" x14ac:dyDescent="0.25">
      <c r="A20" s="57">
        <v>1</v>
      </c>
      <c r="B20" s="57" t="s">
        <v>58</v>
      </c>
      <c r="C20" s="57">
        <v>5280</v>
      </c>
      <c r="D20" s="56">
        <f>C20+D18</f>
        <v>32864</v>
      </c>
    </row>
    <row r="21" spans="1:4" s="1" customFormat="1" x14ac:dyDescent="0.25">
      <c r="A21" s="57"/>
      <c r="B21" s="56" t="s">
        <v>9</v>
      </c>
      <c r="C21" s="57"/>
      <c r="D21" s="56"/>
    </row>
    <row r="22" spans="1:4" s="1" customFormat="1" ht="30" x14ac:dyDescent="0.25">
      <c r="A22" s="57">
        <v>1</v>
      </c>
      <c r="B22" s="57" t="s">
        <v>58</v>
      </c>
      <c r="C22" s="57">
        <v>5280</v>
      </c>
      <c r="D22" s="56"/>
    </row>
    <row r="23" spans="1:4" s="1" customFormat="1" x14ac:dyDescent="0.25">
      <c r="A23" s="57">
        <v>2</v>
      </c>
      <c r="B23" s="57" t="s">
        <v>87</v>
      </c>
      <c r="C23" s="57">
        <v>1752</v>
      </c>
      <c r="D23" s="56"/>
    </row>
    <row r="24" spans="1:4" s="1" customFormat="1" ht="30" x14ac:dyDescent="0.25">
      <c r="A24" s="57">
        <v>3</v>
      </c>
      <c r="B24" s="57" t="s">
        <v>88</v>
      </c>
      <c r="C24" s="57">
        <f>1752+1752</f>
        <v>3504</v>
      </c>
      <c r="D24" s="56"/>
    </row>
    <row r="25" spans="1:4" s="1" customFormat="1" x14ac:dyDescent="0.25">
      <c r="A25" s="57">
        <v>4</v>
      </c>
      <c r="B25" s="57" t="s">
        <v>89</v>
      </c>
      <c r="C25" s="55">
        <v>1752</v>
      </c>
      <c r="D25" s="56"/>
    </row>
    <row r="26" spans="1:4" ht="30" x14ac:dyDescent="0.25">
      <c r="A26" s="62">
        <v>5</v>
      </c>
      <c r="B26" s="57" t="s">
        <v>90</v>
      </c>
      <c r="C26" s="57">
        <v>5777</v>
      </c>
      <c r="D26" s="61"/>
    </row>
    <row r="27" spans="1:4" x14ac:dyDescent="0.25">
      <c r="A27" s="62"/>
      <c r="B27" s="56" t="s">
        <v>86</v>
      </c>
      <c r="C27" s="58">
        <f>SUM(C22:C26)</f>
        <v>18065</v>
      </c>
      <c r="D27" s="61">
        <f>C27+D20</f>
        <v>50929</v>
      </c>
    </row>
    <row r="28" spans="1:4" x14ac:dyDescent="0.25">
      <c r="A28" s="57"/>
      <c r="B28" s="56" t="s">
        <v>10</v>
      </c>
      <c r="C28" s="57"/>
      <c r="D28" s="56"/>
    </row>
    <row r="29" spans="1:4" ht="30" x14ac:dyDescent="0.25">
      <c r="A29" s="57">
        <v>1</v>
      </c>
      <c r="B29" s="57" t="s">
        <v>58</v>
      </c>
      <c r="C29" s="56">
        <v>5280</v>
      </c>
      <c r="D29" s="56">
        <f>C29+D27</f>
        <v>56209</v>
      </c>
    </row>
    <row r="30" spans="1:4" x14ac:dyDescent="0.25">
      <c r="A30" s="62"/>
      <c r="B30" s="56" t="s">
        <v>11</v>
      </c>
      <c r="C30" s="62"/>
      <c r="D30" s="61"/>
    </row>
    <row r="31" spans="1:4" ht="30" x14ac:dyDescent="0.25">
      <c r="A31" s="63">
        <v>1</v>
      </c>
      <c r="B31" s="57" t="s">
        <v>58</v>
      </c>
      <c r="C31" s="62">
        <v>5280</v>
      </c>
      <c r="D31" s="61"/>
    </row>
    <row r="32" spans="1:4" x14ac:dyDescent="0.25">
      <c r="A32" s="62">
        <v>2</v>
      </c>
      <c r="B32" s="57" t="s">
        <v>109</v>
      </c>
      <c r="C32" s="62">
        <v>1629</v>
      </c>
      <c r="D32" s="61"/>
    </row>
    <row r="33" spans="1:4" x14ac:dyDescent="0.25">
      <c r="A33" s="62"/>
      <c r="B33" s="56" t="s">
        <v>108</v>
      </c>
      <c r="C33" s="56">
        <f>SUM(C31:C32)</f>
        <v>6909</v>
      </c>
      <c r="D33" s="61">
        <f>C33+D29</f>
        <v>63118</v>
      </c>
    </row>
    <row r="34" spans="1:4" x14ac:dyDescent="0.25">
      <c r="A34" s="62"/>
      <c r="B34" s="56" t="s">
        <v>12</v>
      </c>
      <c r="C34" s="62"/>
      <c r="D34" s="61"/>
    </row>
    <row r="35" spans="1:4" ht="30" x14ac:dyDescent="0.25">
      <c r="A35" s="63">
        <v>1</v>
      </c>
      <c r="B35" s="57" t="s">
        <v>58</v>
      </c>
      <c r="C35" s="62">
        <v>5280</v>
      </c>
      <c r="D35" s="61">
        <f>C35+D33</f>
        <v>68398</v>
      </c>
    </row>
    <row r="36" spans="1:4" x14ac:dyDescent="0.25">
      <c r="A36" s="62"/>
      <c r="B36" s="56" t="s">
        <v>13</v>
      </c>
      <c r="C36" s="62"/>
      <c r="D36" s="61"/>
    </row>
    <row r="37" spans="1:4" ht="30" x14ac:dyDescent="0.25">
      <c r="A37" s="63">
        <v>1</v>
      </c>
      <c r="B37" s="57" t="s">
        <v>58</v>
      </c>
      <c r="C37" s="62">
        <v>5280</v>
      </c>
      <c r="D37" s="61">
        <f>C37+D35</f>
        <v>73678</v>
      </c>
    </row>
    <row r="38" spans="1:4" x14ac:dyDescent="0.25">
      <c r="A38" s="62"/>
      <c r="B38" s="56" t="s">
        <v>14</v>
      </c>
      <c r="C38" s="62"/>
      <c r="D38" s="61"/>
    </row>
    <row r="39" spans="1:4" ht="30" x14ac:dyDescent="0.25">
      <c r="A39" s="63">
        <v>1</v>
      </c>
      <c r="B39" s="57" t="s">
        <v>58</v>
      </c>
      <c r="C39" s="62">
        <v>5280</v>
      </c>
      <c r="D39" s="61"/>
    </row>
    <row r="40" spans="1:4" x14ac:dyDescent="0.25">
      <c r="A40" s="62">
        <v>2</v>
      </c>
      <c r="B40" s="57" t="s">
        <v>122</v>
      </c>
      <c r="C40" s="62">
        <v>239.2</v>
      </c>
      <c r="D40" s="61"/>
    </row>
    <row r="41" spans="1:4" x14ac:dyDescent="0.25">
      <c r="A41" s="62"/>
      <c r="B41" s="56" t="s">
        <v>121</v>
      </c>
      <c r="C41" s="61">
        <f>SUM(C39:C40)</f>
        <v>5519.2</v>
      </c>
      <c r="D41" s="61">
        <f>C41+D37</f>
        <v>79197.2</v>
      </c>
    </row>
    <row r="42" spans="1:4" x14ac:dyDescent="0.25">
      <c r="A42" s="62"/>
      <c r="B42" s="56" t="s">
        <v>15</v>
      </c>
      <c r="C42" s="62"/>
      <c r="D42" s="61"/>
    </row>
    <row r="43" spans="1:4" ht="30" x14ac:dyDescent="0.25">
      <c r="A43" s="63">
        <v>1</v>
      </c>
      <c r="B43" s="57" t="s">
        <v>58</v>
      </c>
      <c r="C43" s="62">
        <v>5280</v>
      </c>
      <c r="D43" s="61"/>
    </row>
    <row r="44" spans="1:4" x14ac:dyDescent="0.25">
      <c r="A44" s="62">
        <v>2</v>
      </c>
      <c r="B44" s="57" t="s">
        <v>132</v>
      </c>
      <c r="C44" s="62">
        <v>500</v>
      </c>
      <c r="D44" s="61"/>
    </row>
    <row r="45" spans="1:4" x14ac:dyDescent="0.25">
      <c r="A45" s="62"/>
      <c r="B45" s="56" t="s">
        <v>131</v>
      </c>
      <c r="C45" s="61">
        <f>SUM(C43:C44)</f>
        <v>5780</v>
      </c>
      <c r="D45" s="61">
        <f>C45+D41</f>
        <v>84977.2</v>
      </c>
    </row>
    <row r="46" spans="1:4" x14ac:dyDescent="0.25">
      <c r="A46" s="62"/>
      <c r="B46" s="56"/>
      <c r="C46" s="62"/>
      <c r="D46" s="61"/>
    </row>
    <row r="47" spans="1:4" x14ac:dyDescent="0.25">
      <c r="A47" s="62"/>
      <c r="B47" s="57"/>
      <c r="C47" s="56"/>
      <c r="D47" s="61"/>
    </row>
    <row r="48" spans="1:4" x14ac:dyDescent="0.25">
      <c r="A48" s="62"/>
      <c r="B48" s="56"/>
      <c r="C48" s="58"/>
      <c r="D48" s="61"/>
    </row>
    <row r="49" spans="1:4" x14ac:dyDescent="0.25">
      <c r="A49" s="62"/>
      <c r="B49" s="57"/>
      <c r="C49" s="57"/>
      <c r="D49" s="61"/>
    </row>
    <row r="50" spans="1:4" x14ac:dyDescent="0.25">
      <c r="A50" s="62"/>
      <c r="B50" s="57"/>
      <c r="C50" s="57"/>
      <c r="D50" s="61"/>
    </row>
    <row r="51" spans="1:4" x14ac:dyDescent="0.25">
      <c r="A51" s="62"/>
      <c r="B51" s="57"/>
      <c r="C51" s="57"/>
      <c r="D51" s="61"/>
    </row>
    <row r="52" spans="1:4" x14ac:dyDescent="0.25">
      <c r="A52" s="62"/>
      <c r="B52" s="57"/>
      <c r="C52" s="57"/>
      <c r="D52" s="61"/>
    </row>
    <row r="53" spans="1:4" x14ac:dyDescent="0.25">
      <c r="A53" s="62"/>
      <c r="B53" s="57"/>
      <c r="C53" s="57"/>
      <c r="D53" s="61"/>
    </row>
    <row r="54" spans="1:4" x14ac:dyDescent="0.25">
      <c r="A54" s="62"/>
      <c r="B54" s="56"/>
      <c r="C54" s="56"/>
      <c r="D54" s="61"/>
    </row>
    <row r="55" spans="1:4" x14ac:dyDescent="0.25">
      <c r="A55" s="13"/>
      <c r="B55" s="11"/>
      <c r="C55" s="11"/>
      <c r="D55" s="12"/>
    </row>
    <row r="56" spans="1:4" x14ac:dyDescent="0.25">
      <c r="A56" s="13"/>
      <c r="B56" s="3"/>
      <c r="C56" s="11"/>
      <c r="D56" s="12"/>
    </row>
    <row r="57" spans="1:4" x14ac:dyDescent="0.25">
      <c r="A57" s="13"/>
      <c r="B57" s="11"/>
      <c r="C57" s="7"/>
      <c r="D57" s="12"/>
    </row>
    <row r="58" spans="1:4" x14ac:dyDescent="0.25">
      <c r="A58" s="13"/>
      <c r="B58" s="11"/>
      <c r="C58" s="7"/>
      <c r="D58" s="12"/>
    </row>
    <row r="59" spans="1:4" x14ac:dyDescent="0.25">
      <c r="A59" s="13"/>
      <c r="B59" s="11"/>
      <c r="C59" s="7"/>
      <c r="D59" s="12"/>
    </row>
    <row r="60" spans="1:4" x14ac:dyDescent="0.25">
      <c r="A60" s="13"/>
      <c r="B60" s="11"/>
      <c r="C60" s="7"/>
      <c r="D60" s="12"/>
    </row>
    <row r="61" spans="1:4" x14ac:dyDescent="0.25">
      <c r="A61" s="13"/>
      <c r="B61" s="3"/>
      <c r="C61" s="9"/>
      <c r="D61" s="12"/>
    </row>
    <row r="62" spans="1:4" x14ac:dyDescent="0.25">
      <c r="A62" s="13"/>
      <c r="B62" s="11"/>
      <c r="C62" s="7"/>
      <c r="D62" s="12"/>
    </row>
    <row r="63" spans="1:4" x14ac:dyDescent="0.25">
      <c r="A63" s="13"/>
      <c r="B63" s="11"/>
      <c r="C63" s="13"/>
      <c r="D63" s="12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11"/>
      <c r="C65" s="13"/>
      <c r="D6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16" workbookViewId="0">
      <selection activeCell="D36" sqref="D36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31"/>
      <c r="B1" s="66" t="s">
        <v>62</v>
      </c>
      <c r="C1" s="66"/>
      <c r="D1" s="66"/>
    </row>
    <row r="2" spans="1:4" ht="15.75" x14ac:dyDescent="0.25">
      <c r="A2" s="31"/>
      <c r="B2" s="2" t="s">
        <v>39</v>
      </c>
      <c r="C2" s="31"/>
      <c r="D2" s="31"/>
    </row>
    <row r="3" spans="1:4" ht="15.75" x14ac:dyDescent="0.25">
      <c r="A3" s="31"/>
      <c r="B3" s="66" t="s">
        <v>34</v>
      </c>
      <c r="C3" s="66"/>
      <c r="D3" s="66"/>
    </row>
    <row r="4" spans="1:4" ht="30" x14ac:dyDescent="0.25">
      <c r="A4" s="3"/>
      <c r="B4" s="46" t="s">
        <v>0</v>
      </c>
      <c r="C4" s="11" t="s">
        <v>1</v>
      </c>
      <c r="D4" s="46" t="s">
        <v>26</v>
      </c>
    </row>
    <row r="5" spans="1:4" x14ac:dyDescent="0.25">
      <c r="A5" s="11"/>
      <c r="B5" s="3" t="s">
        <v>2</v>
      </c>
      <c r="C5" s="11"/>
      <c r="D5" s="11"/>
    </row>
    <row r="6" spans="1:4" x14ac:dyDescent="0.25">
      <c r="A6" s="11">
        <v>1</v>
      </c>
      <c r="B6" s="11" t="s">
        <v>65</v>
      </c>
      <c r="C6" s="39">
        <v>1778.76</v>
      </c>
      <c r="D6" s="3">
        <f>C6</f>
        <v>1778.76</v>
      </c>
    </row>
    <row r="7" spans="1:4" x14ac:dyDescent="0.25">
      <c r="A7" s="11"/>
      <c r="B7" s="3" t="s">
        <v>5</v>
      </c>
      <c r="C7" s="39"/>
      <c r="D7" s="3"/>
    </row>
    <row r="8" spans="1:4" x14ac:dyDescent="0.25">
      <c r="A8" s="11">
        <v>1</v>
      </c>
      <c r="B8" s="11" t="s">
        <v>71</v>
      </c>
      <c r="C8" s="39">
        <v>186</v>
      </c>
      <c r="D8" s="3">
        <f>C8+D6</f>
        <v>1964.76</v>
      </c>
    </row>
    <row r="9" spans="1:4" x14ac:dyDescent="0.25">
      <c r="A9" s="11"/>
      <c r="B9" s="3" t="s">
        <v>7</v>
      </c>
      <c r="C9" s="7"/>
      <c r="D9" s="3"/>
    </row>
    <row r="10" spans="1:4" x14ac:dyDescent="0.25">
      <c r="A10" s="11">
        <v>1</v>
      </c>
      <c r="B10" s="11" t="s">
        <v>79</v>
      </c>
      <c r="C10" s="9">
        <v>312.48</v>
      </c>
      <c r="D10" s="3">
        <f>C10+D8</f>
        <v>2277.2399999999998</v>
      </c>
    </row>
    <row r="11" spans="1:4" x14ac:dyDescent="0.25">
      <c r="A11" s="11"/>
      <c r="B11" s="3" t="s">
        <v>8</v>
      </c>
      <c r="C11" s="7"/>
      <c r="D11" s="3"/>
    </row>
    <row r="12" spans="1:4" x14ac:dyDescent="0.25">
      <c r="A12" s="11">
        <v>1</v>
      </c>
      <c r="B12" s="11" t="s">
        <v>82</v>
      </c>
      <c r="C12" s="11">
        <v>6004</v>
      </c>
      <c r="D12" s="3">
        <f>C12+D10</f>
        <v>8281.24</v>
      </c>
    </row>
    <row r="13" spans="1:4" x14ac:dyDescent="0.25">
      <c r="A13" s="11"/>
      <c r="B13" s="3" t="s">
        <v>9</v>
      </c>
      <c r="C13" s="11"/>
      <c r="D13" s="3"/>
    </row>
    <row r="14" spans="1:4" x14ac:dyDescent="0.25">
      <c r="A14" s="11">
        <v>1</v>
      </c>
      <c r="B14" s="11" t="s">
        <v>91</v>
      </c>
      <c r="C14" s="11">
        <v>650</v>
      </c>
      <c r="D14" s="3">
        <f>C14+D12</f>
        <v>8931.24</v>
      </c>
    </row>
    <row r="15" spans="1:4" x14ac:dyDescent="0.25">
      <c r="A15" s="11"/>
      <c r="B15" s="3" t="s">
        <v>10</v>
      </c>
      <c r="C15" s="11"/>
      <c r="D15" s="3"/>
    </row>
    <row r="16" spans="1:4" ht="30" x14ac:dyDescent="0.25">
      <c r="A16" s="11">
        <v>1</v>
      </c>
      <c r="B16" s="11" t="s">
        <v>99</v>
      </c>
      <c r="C16" s="11">
        <v>1427</v>
      </c>
      <c r="D16" s="3"/>
    </row>
    <row r="17" spans="1:4" x14ac:dyDescent="0.25">
      <c r="A17" s="11">
        <v>2</v>
      </c>
      <c r="B17" s="11" t="s">
        <v>100</v>
      </c>
      <c r="C17" s="11">
        <v>248.1</v>
      </c>
      <c r="D17" s="3"/>
    </row>
    <row r="18" spans="1:4" x14ac:dyDescent="0.25">
      <c r="A18" s="11">
        <v>3</v>
      </c>
      <c r="B18" s="11" t="s">
        <v>101</v>
      </c>
      <c r="C18" s="11">
        <v>1376.24</v>
      </c>
      <c r="D18" s="3"/>
    </row>
    <row r="19" spans="1:4" x14ac:dyDescent="0.25">
      <c r="A19" s="11">
        <v>4</v>
      </c>
      <c r="B19" s="11" t="s">
        <v>102</v>
      </c>
      <c r="C19" s="11">
        <v>2078.75</v>
      </c>
      <c r="D19" s="3"/>
    </row>
    <row r="20" spans="1:4" x14ac:dyDescent="0.25">
      <c r="A20" s="11">
        <v>5</v>
      </c>
      <c r="B20" s="11" t="s">
        <v>103</v>
      </c>
      <c r="C20" s="11">
        <v>1490.24</v>
      </c>
      <c r="D20" s="3"/>
    </row>
    <row r="21" spans="1:4" x14ac:dyDescent="0.25">
      <c r="A21" s="11">
        <v>6</v>
      </c>
      <c r="B21" s="11" t="s">
        <v>104</v>
      </c>
      <c r="C21" s="11">
        <v>1807.76</v>
      </c>
      <c r="D21" s="3"/>
    </row>
    <row r="22" spans="1:4" x14ac:dyDescent="0.25">
      <c r="A22" s="11">
        <v>7</v>
      </c>
      <c r="B22" s="11" t="s">
        <v>105</v>
      </c>
      <c r="C22" s="11">
        <v>1872</v>
      </c>
      <c r="D22" s="11"/>
    </row>
    <row r="23" spans="1:4" x14ac:dyDescent="0.25">
      <c r="A23" s="11">
        <v>8</v>
      </c>
      <c r="B23" s="11" t="s">
        <v>106</v>
      </c>
      <c r="C23" s="11">
        <v>1725</v>
      </c>
      <c r="D23" s="3"/>
    </row>
    <row r="24" spans="1:4" x14ac:dyDescent="0.25">
      <c r="A24" s="11"/>
      <c r="B24" s="3" t="s">
        <v>98</v>
      </c>
      <c r="C24" s="3">
        <f>SUM(C16:C23)</f>
        <v>12025.09</v>
      </c>
      <c r="D24" s="3">
        <f>C24+D14</f>
        <v>20956.330000000002</v>
      </c>
    </row>
    <row r="25" spans="1:4" x14ac:dyDescent="0.25">
      <c r="A25" s="11"/>
      <c r="B25" s="3" t="s">
        <v>11</v>
      </c>
      <c r="C25" s="11"/>
      <c r="D25" s="3"/>
    </row>
    <row r="26" spans="1:4" x14ac:dyDescent="0.25">
      <c r="A26" s="11">
        <v>1</v>
      </c>
      <c r="B26" s="11" t="s">
        <v>110</v>
      </c>
      <c r="C26" s="11">
        <v>1062.76</v>
      </c>
      <c r="D26" s="3"/>
    </row>
    <row r="27" spans="1:4" x14ac:dyDescent="0.25">
      <c r="A27" s="11">
        <v>2</v>
      </c>
      <c r="B27" s="11" t="s">
        <v>111</v>
      </c>
      <c r="C27" s="11">
        <v>1189.24</v>
      </c>
      <c r="D27" s="3"/>
    </row>
    <row r="28" spans="1:4" x14ac:dyDescent="0.25">
      <c r="A28" s="13">
        <v>3</v>
      </c>
      <c r="B28" s="11" t="s">
        <v>112</v>
      </c>
      <c r="C28" s="13">
        <v>215.76</v>
      </c>
      <c r="D28" s="12"/>
    </row>
    <row r="29" spans="1:4" x14ac:dyDescent="0.25">
      <c r="A29" s="13"/>
      <c r="B29" s="3" t="s">
        <v>108</v>
      </c>
      <c r="C29" s="12">
        <f>SUM(C26:C28)</f>
        <v>2467.7600000000002</v>
      </c>
      <c r="D29" s="12">
        <f>C29+D24</f>
        <v>23424.090000000004</v>
      </c>
    </row>
    <row r="30" spans="1:4" x14ac:dyDescent="0.25">
      <c r="A30" s="13"/>
      <c r="B30" s="3" t="s">
        <v>13</v>
      </c>
      <c r="C30" s="13"/>
      <c r="D30" s="13"/>
    </row>
    <row r="31" spans="1:4" x14ac:dyDescent="0.25">
      <c r="A31" s="13">
        <v>1</v>
      </c>
      <c r="B31" s="11" t="s">
        <v>118</v>
      </c>
      <c r="C31" s="13">
        <v>3409.24</v>
      </c>
      <c r="D31" s="12">
        <f>C31+D29</f>
        <v>26833.33</v>
      </c>
    </row>
    <row r="32" spans="1:4" x14ac:dyDescent="0.25">
      <c r="A32" s="13"/>
      <c r="B32" s="3" t="s">
        <v>14</v>
      </c>
      <c r="C32" s="13"/>
      <c r="D32" s="13"/>
    </row>
    <row r="33" spans="1:4" x14ac:dyDescent="0.25">
      <c r="A33" s="13">
        <v>1</v>
      </c>
      <c r="B33" s="11" t="s">
        <v>123</v>
      </c>
      <c r="C33" s="13">
        <v>292.26</v>
      </c>
      <c r="D33" s="12"/>
    </row>
    <row r="34" spans="1:4" ht="30" x14ac:dyDescent="0.25">
      <c r="A34" s="13">
        <v>2</v>
      </c>
      <c r="B34" s="11" t="s">
        <v>124</v>
      </c>
      <c r="C34" s="13">
        <v>1205.5</v>
      </c>
      <c r="D34" s="13"/>
    </row>
    <row r="35" spans="1:4" x14ac:dyDescent="0.25">
      <c r="A35" s="13">
        <v>3</v>
      </c>
      <c r="B35" s="11" t="s">
        <v>111</v>
      </c>
      <c r="C35" s="13">
        <v>1269</v>
      </c>
      <c r="D35" s="13"/>
    </row>
    <row r="36" spans="1:4" x14ac:dyDescent="0.25">
      <c r="A36" s="13"/>
      <c r="B36" s="3" t="s">
        <v>121</v>
      </c>
      <c r="C36" s="12">
        <f>SUM(C33:C35)</f>
        <v>2766.76</v>
      </c>
      <c r="D36" s="12">
        <f>C36+D31</f>
        <v>29600.090000000004</v>
      </c>
    </row>
    <row r="37" spans="1:4" x14ac:dyDescent="0.25">
      <c r="A37" s="13"/>
      <c r="B37" s="3" t="s">
        <v>15</v>
      </c>
      <c r="C37" s="13"/>
      <c r="D37" s="12"/>
    </row>
    <row r="38" spans="1:4" x14ac:dyDescent="0.25">
      <c r="A38" s="13">
        <v>1</v>
      </c>
      <c r="B38" s="71" t="s">
        <v>133</v>
      </c>
      <c r="C38" s="13">
        <v>2075.7600000000002</v>
      </c>
      <c r="D38" s="12"/>
    </row>
    <row r="39" spans="1:4" x14ac:dyDescent="0.25">
      <c r="A39" s="13">
        <v>2</v>
      </c>
      <c r="B39" s="71" t="s">
        <v>111</v>
      </c>
      <c r="C39" s="13">
        <v>1186.76</v>
      </c>
      <c r="D39" s="12"/>
    </row>
    <row r="40" spans="1:4" x14ac:dyDescent="0.25">
      <c r="A40" s="13"/>
      <c r="B40" s="3" t="s">
        <v>131</v>
      </c>
      <c r="C40" s="12">
        <f>SUM(C38:C39)</f>
        <v>3262.5200000000004</v>
      </c>
      <c r="D40" s="12">
        <f>C40+D36</f>
        <v>32862.61</v>
      </c>
    </row>
    <row r="41" spans="1:4" x14ac:dyDescent="0.25">
      <c r="A41" s="13"/>
      <c r="B41" s="11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11"/>
      <c r="C49" s="13"/>
      <c r="D49" s="13"/>
    </row>
    <row r="50" spans="1:4" x14ac:dyDescent="0.25">
      <c r="A50" s="13"/>
      <c r="B50" s="11"/>
      <c r="C50" s="13"/>
      <c r="D50" s="13"/>
    </row>
    <row r="51" spans="1:4" x14ac:dyDescent="0.25">
      <c r="A51" s="13"/>
      <c r="B51" s="11"/>
      <c r="C51" s="13"/>
      <c r="D51" s="13"/>
    </row>
    <row r="52" spans="1:4" x14ac:dyDescent="0.25">
      <c r="A52" s="13"/>
      <c r="B52" s="11"/>
      <c r="C52" s="13"/>
      <c r="D52" s="13"/>
    </row>
    <row r="53" spans="1:4" x14ac:dyDescent="0.25">
      <c r="A53" s="13"/>
      <c r="B53" s="11"/>
      <c r="C53" s="13"/>
      <c r="D53" s="13"/>
    </row>
    <row r="54" spans="1:4" x14ac:dyDescent="0.25">
      <c r="A54" s="13"/>
      <c r="B54" s="3"/>
      <c r="C54" s="12"/>
      <c r="D54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D22" sqref="D22"/>
    </sheetView>
  </sheetViews>
  <sheetFormatPr defaultRowHeight="15" x14ac:dyDescent="0.25"/>
  <cols>
    <col min="1" max="1" width="4" customWidth="1"/>
    <col min="2" max="2" width="50" customWidth="1"/>
    <col min="4" max="4" width="13.140625" customWidth="1"/>
  </cols>
  <sheetData>
    <row r="1" spans="1:8" ht="15.95" customHeight="1" x14ac:dyDescent="0.35">
      <c r="A1" s="1"/>
      <c r="B1" s="66" t="s">
        <v>62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7" t="s">
        <v>39</v>
      </c>
      <c r="C2" s="67"/>
      <c r="D2" s="67"/>
      <c r="E2" s="1"/>
      <c r="F2" s="1"/>
      <c r="G2" s="1"/>
      <c r="H2" s="1"/>
    </row>
    <row r="3" spans="1:8" ht="17.25" customHeight="1" x14ac:dyDescent="0.25">
      <c r="A3" s="1"/>
      <c r="B3" s="66" t="s">
        <v>35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52"/>
      <c r="F4" s="1"/>
      <c r="G4" s="1"/>
      <c r="H4" s="1"/>
    </row>
    <row r="5" spans="1:8" x14ac:dyDescent="0.25">
      <c r="A5" s="9"/>
      <c r="B5" s="3" t="s">
        <v>2</v>
      </c>
      <c r="C5" s="51"/>
      <c r="D5" s="51"/>
      <c r="E5" s="52"/>
      <c r="F5" s="1"/>
      <c r="G5" s="1"/>
      <c r="H5" s="1"/>
    </row>
    <row r="6" spans="1:8" ht="30" x14ac:dyDescent="0.25">
      <c r="A6" s="11">
        <v>1</v>
      </c>
      <c r="B6" s="11" t="s">
        <v>66</v>
      </c>
      <c r="C6" s="11">
        <v>1900</v>
      </c>
      <c r="D6" s="3"/>
      <c r="E6" s="53"/>
    </row>
    <row r="7" spans="1:8" x14ac:dyDescent="0.25">
      <c r="A7" s="13">
        <v>2</v>
      </c>
      <c r="B7" s="64" t="s">
        <v>67</v>
      </c>
      <c r="C7" s="13">
        <v>3200</v>
      </c>
      <c r="D7" s="12"/>
      <c r="E7" s="53"/>
    </row>
    <row r="8" spans="1:8" x14ac:dyDescent="0.25">
      <c r="A8" s="13"/>
      <c r="B8" s="3" t="s">
        <v>63</v>
      </c>
      <c r="C8" s="13">
        <f>SUM(C6:C7)</f>
        <v>5100</v>
      </c>
      <c r="D8" s="12">
        <f>C8</f>
        <v>5100</v>
      </c>
      <c r="E8" s="53"/>
    </row>
    <row r="9" spans="1:8" x14ac:dyDescent="0.25">
      <c r="A9" s="13"/>
      <c r="B9" s="3" t="s">
        <v>5</v>
      </c>
      <c r="C9" s="12"/>
      <c r="D9" s="12"/>
      <c r="E9" s="53"/>
    </row>
    <row r="10" spans="1:8" x14ac:dyDescent="0.25">
      <c r="A10" s="13">
        <v>1</v>
      </c>
      <c r="B10" s="11" t="s">
        <v>72</v>
      </c>
      <c r="C10" s="13">
        <v>3200</v>
      </c>
      <c r="D10" s="12"/>
      <c r="E10" s="53"/>
    </row>
    <row r="11" spans="1:8" x14ac:dyDescent="0.25">
      <c r="A11" s="13">
        <v>2</v>
      </c>
      <c r="B11" s="13" t="s">
        <v>73</v>
      </c>
      <c r="C11" s="13">
        <v>6400</v>
      </c>
      <c r="D11" s="12"/>
      <c r="E11" s="53"/>
    </row>
    <row r="12" spans="1:8" x14ac:dyDescent="0.25">
      <c r="A12" s="13"/>
      <c r="B12" s="12" t="s">
        <v>68</v>
      </c>
      <c r="C12" s="21">
        <f>SUM(C10:C11)</f>
        <v>9600</v>
      </c>
      <c r="D12" s="21">
        <f>C12+D8</f>
        <v>14700</v>
      </c>
      <c r="E12" s="53"/>
    </row>
    <row r="13" spans="1:8" x14ac:dyDescent="0.25">
      <c r="A13" s="13"/>
      <c r="B13" s="3" t="s">
        <v>3</v>
      </c>
      <c r="C13" s="11"/>
      <c r="D13" s="12"/>
    </row>
    <row r="14" spans="1:8" x14ac:dyDescent="0.25">
      <c r="A14" s="13">
        <v>1</v>
      </c>
      <c r="B14" s="13" t="s">
        <v>76</v>
      </c>
      <c r="C14" s="13">
        <v>603</v>
      </c>
      <c r="D14" s="12">
        <f>C14+D12</f>
        <v>15303</v>
      </c>
    </row>
    <row r="15" spans="1:8" x14ac:dyDescent="0.25">
      <c r="A15" s="13"/>
      <c r="B15" s="65" t="s">
        <v>7</v>
      </c>
      <c r="C15" s="13"/>
      <c r="D15" s="12"/>
    </row>
    <row r="16" spans="1:8" ht="30" x14ac:dyDescent="0.25">
      <c r="A16" s="13">
        <v>1</v>
      </c>
      <c r="B16" s="11" t="s">
        <v>80</v>
      </c>
      <c r="C16" s="13">
        <v>32875</v>
      </c>
      <c r="D16" s="12">
        <f>C16+D14</f>
        <v>48178</v>
      </c>
    </row>
    <row r="17" spans="1:4" x14ac:dyDescent="0.25">
      <c r="A17" s="13"/>
      <c r="B17" s="12" t="s">
        <v>8</v>
      </c>
      <c r="C17" s="12"/>
      <c r="D17" s="12"/>
    </row>
    <row r="18" spans="1:4" x14ac:dyDescent="0.25">
      <c r="A18" s="13">
        <v>1</v>
      </c>
      <c r="B18" s="13" t="s">
        <v>85</v>
      </c>
      <c r="C18" s="13">
        <v>10050</v>
      </c>
      <c r="D18" s="12">
        <f>C18+D16</f>
        <v>58228</v>
      </c>
    </row>
    <row r="19" spans="1:4" x14ac:dyDescent="0.25">
      <c r="A19" s="13"/>
      <c r="B19" s="3" t="s">
        <v>14</v>
      </c>
      <c r="C19" s="13"/>
      <c r="D19" s="12"/>
    </row>
    <row r="20" spans="1:4" x14ac:dyDescent="0.25">
      <c r="A20" s="13">
        <v>1</v>
      </c>
      <c r="B20" s="11" t="s">
        <v>128</v>
      </c>
      <c r="C20" s="13">
        <v>13340</v>
      </c>
      <c r="D20" s="12">
        <f>C20+D18</f>
        <v>71568</v>
      </c>
    </row>
    <row r="21" spans="1:4" x14ac:dyDescent="0.25">
      <c r="A21" s="13"/>
      <c r="B21" s="12" t="s">
        <v>15</v>
      </c>
      <c r="C21" s="12"/>
      <c r="D21" s="12"/>
    </row>
    <row r="22" spans="1:4" x14ac:dyDescent="0.25">
      <c r="A22" s="13">
        <v>1</v>
      </c>
      <c r="B22" s="72" t="s">
        <v>135</v>
      </c>
      <c r="C22" s="13">
        <v>3950</v>
      </c>
      <c r="D22" s="12">
        <f>C22+D20</f>
        <v>75518</v>
      </c>
    </row>
    <row r="23" spans="1:4" x14ac:dyDescent="0.25">
      <c r="A23" s="13"/>
      <c r="B23" s="11"/>
      <c r="C23" s="13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2"/>
      <c r="C26" s="13"/>
      <c r="D26" s="13"/>
    </row>
    <row r="27" spans="1:4" x14ac:dyDescent="0.25">
      <c r="A27" s="13"/>
      <c r="B27" s="12"/>
      <c r="C27" s="13"/>
      <c r="D27" s="13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2"/>
      <c r="C31" s="13"/>
      <c r="D31" s="13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2"/>
      <c r="C33" s="13"/>
      <c r="D33" s="13"/>
    </row>
    <row r="34" spans="1:4" x14ac:dyDescent="0.25">
      <c r="A34" s="13"/>
      <c r="B34" s="11"/>
      <c r="C34" s="13"/>
      <c r="D34" s="13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12"/>
      <c r="C36" s="12"/>
      <c r="D36" s="12"/>
    </row>
    <row r="37" spans="1:4" x14ac:dyDescent="0.25">
      <c r="A37" s="13"/>
      <c r="B37" s="13"/>
      <c r="C37" s="13"/>
      <c r="D37" s="13"/>
    </row>
    <row r="38" spans="1:4" x14ac:dyDescent="0.25">
      <c r="A38" s="13"/>
      <c r="B38" s="12"/>
      <c r="C38" s="12"/>
      <c r="D38" s="12"/>
    </row>
    <row r="39" spans="1:4" x14ac:dyDescent="0.25">
      <c r="A39" s="13"/>
      <c r="B39" s="12"/>
      <c r="C39" s="13"/>
      <c r="D39" s="13"/>
    </row>
    <row r="40" spans="1:4" x14ac:dyDescent="0.25">
      <c r="A40" s="13"/>
      <c r="B40" s="13"/>
      <c r="C40" s="13"/>
      <c r="D40" s="13"/>
    </row>
    <row r="41" spans="1:4" x14ac:dyDescent="0.25">
      <c r="A41" s="13"/>
      <c r="B41" s="12"/>
      <c r="C41" s="12"/>
      <c r="D4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6" t="s">
        <v>62</v>
      </c>
      <c r="C1" s="66"/>
      <c r="D1" s="66"/>
    </row>
    <row r="2" spans="1:4" ht="15.75" x14ac:dyDescent="0.25">
      <c r="A2" s="1"/>
      <c r="B2" s="67" t="s">
        <v>39</v>
      </c>
      <c r="C2" s="67"/>
      <c r="D2" s="67"/>
    </row>
    <row r="3" spans="1:4" ht="15.75" x14ac:dyDescent="0.25">
      <c r="A3" s="1"/>
      <c r="B3" s="66" t="s">
        <v>37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2" sqref="B1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6" t="s">
        <v>64</v>
      </c>
      <c r="C1" s="66"/>
      <c r="D1" s="66"/>
      <c r="E1" s="6"/>
      <c r="F1" s="6"/>
      <c r="G1" s="6"/>
      <c r="H1" s="6"/>
    </row>
    <row r="2" spans="1:8" ht="15.75" x14ac:dyDescent="0.25">
      <c r="A2" s="1"/>
      <c r="B2" s="67" t="s">
        <v>39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 t="s">
        <v>36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 t="s">
        <v>14</v>
      </c>
      <c r="C5" s="9"/>
      <c r="D5" s="7"/>
      <c r="E5" s="1"/>
      <c r="F5" s="1"/>
      <c r="G5" s="1"/>
      <c r="H5" s="1"/>
    </row>
    <row r="6" spans="1:8" s="1" customFormat="1" ht="47.25" x14ac:dyDescent="0.25">
      <c r="A6" s="11">
        <v>1</v>
      </c>
      <c r="B6" s="49" t="s">
        <v>125</v>
      </c>
      <c r="C6" s="11">
        <v>59388.62</v>
      </c>
      <c r="D6" s="3"/>
    </row>
    <row r="7" spans="1:8" s="1" customFormat="1" ht="47.25" x14ac:dyDescent="0.25">
      <c r="A7" s="11">
        <v>2</v>
      </c>
      <c r="B7" s="49" t="s">
        <v>126</v>
      </c>
      <c r="C7" s="11">
        <v>40010.42</v>
      </c>
      <c r="D7" s="41"/>
    </row>
    <row r="8" spans="1:8" ht="30" x14ac:dyDescent="0.25">
      <c r="A8" s="13">
        <v>3</v>
      </c>
      <c r="B8" s="11" t="s">
        <v>127</v>
      </c>
      <c r="C8" s="13">
        <v>8566.25</v>
      </c>
      <c r="D8" s="42"/>
    </row>
    <row r="9" spans="1:8" ht="30" x14ac:dyDescent="0.25">
      <c r="A9" s="13">
        <v>4</v>
      </c>
      <c r="B9" s="11" t="s">
        <v>127</v>
      </c>
      <c r="C9" s="13">
        <v>11996.17</v>
      </c>
      <c r="D9" s="42"/>
    </row>
    <row r="10" spans="1:8" s="5" customFormat="1" x14ac:dyDescent="0.25">
      <c r="A10" s="11"/>
      <c r="B10" s="3" t="s">
        <v>121</v>
      </c>
      <c r="C10" s="3">
        <f>SUM(C6:C9)</f>
        <v>119961.46</v>
      </c>
      <c r="D10" s="42">
        <f>C10</f>
        <v>119961.46</v>
      </c>
    </row>
    <row r="11" spans="1:8" x14ac:dyDescent="0.25">
      <c r="A11" s="11"/>
      <c r="B11" s="3" t="s">
        <v>15</v>
      </c>
      <c r="C11" s="11"/>
      <c r="D11" s="42"/>
    </row>
    <row r="12" spans="1:8" x14ac:dyDescent="0.25">
      <c r="A12" s="13">
        <v>1</v>
      </c>
      <c r="B12" s="11" t="s">
        <v>134</v>
      </c>
      <c r="C12" s="11">
        <v>11698.9</v>
      </c>
      <c r="D12" s="42">
        <f>C12+D10</f>
        <v>131660.36000000002</v>
      </c>
    </row>
    <row r="13" spans="1:8" x14ac:dyDescent="0.25">
      <c r="A13" s="13"/>
      <c r="B13" s="11"/>
      <c r="C13" s="11"/>
      <c r="D13" s="12"/>
    </row>
    <row r="14" spans="1:8" x14ac:dyDescent="0.25">
      <c r="A14" s="13"/>
      <c r="B14" s="11"/>
      <c r="C14" s="13"/>
      <c r="D14" s="42"/>
    </row>
    <row r="15" spans="1:8" x14ac:dyDescent="0.25">
      <c r="A15" s="13"/>
      <c r="B15" s="3"/>
      <c r="C15" s="12"/>
      <c r="D15" s="12"/>
    </row>
    <row r="16" spans="1:8" x14ac:dyDescent="0.25">
      <c r="A16" s="13"/>
      <c r="B16" s="11"/>
      <c r="C16" s="13"/>
      <c r="D16" s="50"/>
    </row>
    <row r="17" spans="1:4" x14ac:dyDescent="0.25">
      <c r="A17" s="13"/>
      <c r="B17" s="11"/>
      <c r="C17" s="13"/>
      <c r="D17" s="42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C17" sqref="C17"/>
    </sheetView>
  </sheetViews>
  <sheetFormatPr defaultRowHeight="15" x14ac:dyDescent="0.25"/>
  <cols>
    <col min="1" max="1" width="3.42578125" customWidth="1"/>
    <col min="2" max="2" width="6.85546875" customWidth="1"/>
    <col min="3" max="3" width="49.5703125" customWidth="1"/>
    <col min="4" max="4" width="10.140625" bestFit="1" customWidth="1"/>
    <col min="5" max="5" width="20" customWidth="1"/>
  </cols>
  <sheetData>
    <row r="1" spans="1:8" x14ac:dyDescent="0.25">
      <c r="B1" s="5" t="s">
        <v>51</v>
      </c>
      <c r="C1" s="5"/>
      <c r="D1" s="5"/>
      <c r="E1" s="5"/>
      <c r="F1" s="5"/>
      <c r="G1" s="5"/>
      <c r="H1" s="5"/>
    </row>
    <row r="2" spans="1:8" x14ac:dyDescent="0.25">
      <c r="B2" s="5"/>
      <c r="C2" s="5" t="s">
        <v>39</v>
      </c>
      <c r="D2" s="5"/>
      <c r="E2" s="5"/>
      <c r="F2" s="5"/>
      <c r="G2" s="5"/>
      <c r="H2" s="5"/>
    </row>
    <row r="3" spans="1:8" x14ac:dyDescent="0.25">
      <c r="B3" s="5" t="s">
        <v>41</v>
      </c>
      <c r="C3" s="5"/>
      <c r="D3" s="5"/>
      <c r="E3" s="5"/>
      <c r="F3" s="5"/>
      <c r="G3" s="5"/>
      <c r="H3" s="5"/>
    </row>
    <row r="4" spans="1:8" x14ac:dyDescent="0.25">
      <c r="A4" s="43" t="s">
        <v>42</v>
      </c>
      <c r="B4" s="43" t="s">
        <v>42</v>
      </c>
      <c r="C4" s="43"/>
      <c r="D4" s="43" t="s">
        <v>43</v>
      </c>
      <c r="E4" s="43" t="s">
        <v>44</v>
      </c>
    </row>
    <row r="5" spans="1:8" x14ac:dyDescent="0.25">
      <c r="A5" s="44" t="s">
        <v>45</v>
      </c>
      <c r="B5" s="44" t="s">
        <v>46</v>
      </c>
      <c r="C5" s="44" t="s">
        <v>47</v>
      </c>
      <c r="D5" s="44" t="s">
        <v>48</v>
      </c>
      <c r="E5" s="44" t="s">
        <v>49</v>
      </c>
    </row>
    <row r="6" spans="1:8" x14ac:dyDescent="0.25">
      <c r="A6" s="32"/>
      <c r="B6" s="32"/>
      <c r="C6" s="13"/>
      <c r="D6" s="45"/>
      <c r="E6" s="32"/>
    </row>
    <row r="7" spans="1:8" x14ac:dyDescent="0.25">
      <c r="A7" s="32"/>
      <c r="B7" s="32"/>
      <c r="C7" s="13"/>
      <c r="D7" s="45"/>
      <c r="E7" s="32"/>
    </row>
    <row r="8" spans="1:8" x14ac:dyDescent="0.25">
      <c r="A8" s="32"/>
      <c r="B8" s="32"/>
      <c r="C8" s="13"/>
      <c r="D8" s="45"/>
      <c r="E8" s="32"/>
    </row>
    <row r="9" spans="1:8" x14ac:dyDescent="0.25">
      <c r="A9" s="32"/>
      <c r="B9" s="32"/>
      <c r="C9" s="13"/>
      <c r="D9" s="45"/>
      <c r="E9" s="32"/>
    </row>
    <row r="10" spans="1:8" x14ac:dyDescent="0.25">
      <c r="A10" s="32"/>
      <c r="B10" s="32"/>
      <c r="C10" s="13"/>
      <c r="D10" s="45"/>
      <c r="E10" s="32"/>
    </row>
    <row r="11" spans="1:8" x14ac:dyDescent="0.25">
      <c r="A11" s="32"/>
      <c r="B11" s="32"/>
      <c r="C11" s="13"/>
      <c r="D11" s="45"/>
      <c r="E11" s="32"/>
    </row>
    <row r="12" spans="1:8" x14ac:dyDescent="0.25">
      <c r="A12" s="32"/>
      <c r="B12" s="32"/>
      <c r="C12" s="13"/>
      <c r="D12" s="45"/>
      <c r="E12" s="32"/>
    </row>
    <row r="13" spans="1:8" x14ac:dyDescent="0.25">
      <c r="A13" s="32"/>
      <c r="B13" s="32"/>
      <c r="C13" s="13"/>
      <c r="D13" s="45"/>
      <c r="E13" s="32"/>
    </row>
    <row r="14" spans="1:8" x14ac:dyDescent="0.25">
      <c r="A14" s="32"/>
      <c r="B14" s="32"/>
      <c r="C14" s="13"/>
      <c r="D14" s="45"/>
      <c r="E14" s="32"/>
    </row>
    <row r="15" spans="1:8" x14ac:dyDescent="0.25">
      <c r="A15" s="32"/>
      <c r="B15" s="32"/>
      <c r="C15" s="13"/>
      <c r="D15" s="45"/>
      <c r="E15" s="32"/>
    </row>
    <row r="16" spans="1:8" x14ac:dyDescent="0.25">
      <c r="A16" s="32"/>
      <c r="B16" s="32"/>
      <c r="C16" s="13"/>
      <c r="D16" s="45"/>
      <c r="E16" s="32"/>
    </row>
    <row r="17" spans="1:5" x14ac:dyDescent="0.25">
      <c r="A17" s="32"/>
      <c r="B17" s="32"/>
      <c r="C17" s="13"/>
      <c r="D17" s="45"/>
      <c r="E17" s="32"/>
    </row>
    <row r="18" spans="1:5" x14ac:dyDescent="0.25">
      <c r="A18" s="32"/>
      <c r="B18" s="32"/>
      <c r="C18" s="13"/>
      <c r="D18" s="45"/>
      <c r="E18" s="32"/>
    </row>
    <row r="19" spans="1:5" x14ac:dyDescent="0.25">
      <c r="A19" s="32"/>
      <c r="B19" s="32"/>
      <c r="C19" s="13"/>
      <c r="D19" s="45"/>
      <c r="E19" s="32"/>
    </row>
    <row r="20" spans="1:5" x14ac:dyDescent="0.25">
      <c r="A20" s="32"/>
      <c r="B20" s="32"/>
      <c r="C20" s="13"/>
      <c r="D20" s="45"/>
      <c r="E20" s="32"/>
    </row>
    <row r="21" spans="1:5" x14ac:dyDescent="0.25">
      <c r="A21" s="32"/>
      <c r="B21" s="32"/>
      <c r="C21" s="13"/>
      <c r="D21" s="45"/>
      <c r="E21" s="32"/>
    </row>
    <row r="22" spans="1:5" x14ac:dyDescent="0.25">
      <c r="A22" s="32"/>
      <c r="B22" s="32"/>
      <c r="C22" s="13"/>
      <c r="D22" s="45"/>
      <c r="E22" s="32"/>
    </row>
    <row r="23" spans="1:5" x14ac:dyDescent="0.25">
      <c r="A23" s="32"/>
      <c r="B23" s="32"/>
      <c r="C23" s="13"/>
      <c r="D23" s="13"/>
      <c r="E23" s="32"/>
    </row>
    <row r="24" spans="1:5" x14ac:dyDescent="0.25">
      <c r="A24" s="32"/>
      <c r="B24" s="32"/>
      <c r="C24" s="13"/>
      <c r="D24" s="13"/>
      <c r="E24" s="32"/>
    </row>
    <row r="25" spans="1:5" x14ac:dyDescent="0.25">
      <c r="A25" s="32"/>
      <c r="B25" s="32"/>
      <c r="C25" s="13"/>
      <c r="D25" s="13"/>
      <c r="E25" s="32"/>
    </row>
    <row r="26" spans="1:5" x14ac:dyDescent="0.25">
      <c r="A26" s="32"/>
      <c r="B26" s="32"/>
      <c r="C26" s="13"/>
      <c r="D26" s="13"/>
      <c r="E26" s="32"/>
    </row>
    <row r="27" spans="1:5" x14ac:dyDescent="0.25">
      <c r="A27" s="32"/>
      <c r="B27" s="32"/>
      <c r="C27" s="13"/>
      <c r="D27" s="13"/>
      <c r="E27" s="32"/>
    </row>
    <row r="28" spans="1:5" x14ac:dyDescent="0.25">
      <c r="A28" s="32"/>
      <c r="B28" s="32"/>
      <c r="C28" s="13"/>
      <c r="D28" s="13"/>
      <c r="E28" s="13"/>
    </row>
    <row r="29" spans="1:5" x14ac:dyDescent="0.25">
      <c r="A29" s="32"/>
      <c r="B29" s="32"/>
      <c r="C29" s="13"/>
      <c r="D29" s="45"/>
      <c r="E29" s="32"/>
    </row>
    <row r="30" spans="1:5" x14ac:dyDescent="0.25">
      <c r="A30" s="13"/>
      <c r="B30" s="32"/>
      <c r="C30" s="13"/>
      <c r="D30" s="45"/>
      <c r="E30" s="13"/>
    </row>
    <row r="31" spans="1:5" x14ac:dyDescent="0.25">
      <c r="A31" s="32"/>
      <c r="B31" s="32"/>
      <c r="C31" s="13"/>
      <c r="D31" s="45"/>
      <c r="E31" s="32"/>
    </row>
    <row r="32" spans="1:5" x14ac:dyDescent="0.25">
      <c r="A32" s="13"/>
      <c r="B32" s="32"/>
      <c r="C32" s="13"/>
      <c r="D32" s="45"/>
      <c r="E32" s="32"/>
    </row>
    <row r="33" spans="1:5" x14ac:dyDescent="0.25">
      <c r="A33" s="32"/>
      <c r="B33" s="32"/>
      <c r="C33" s="13"/>
      <c r="D33" s="45"/>
      <c r="E33" s="32"/>
    </row>
    <row r="34" spans="1:5" x14ac:dyDescent="0.25">
      <c r="A34" s="32"/>
      <c r="B34" s="32"/>
      <c r="C34" s="13"/>
      <c r="D34" s="45"/>
      <c r="E34" s="32"/>
    </row>
    <row r="35" spans="1:5" x14ac:dyDescent="0.25">
      <c r="A35" s="32"/>
      <c r="B35" s="32"/>
      <c r="C35" s="13"/>
      <c r="D35" s="45"/>
      <c r="E35" s="32"/>
    </row>
    <row r="36" spans="1:5" x14ac:dyDescent="0.25">
      <c r="A36" s="32"/>
      <c r="B36" s="32"/>
      <c r="C36" s="13"/>
      <c r="D36" s="45"/>
      <c r="E36" s="32"/>
    </row>
    <row r="37" spans="1:5" x14ac:dyDescent="0.25">
      <c r="A37" s="32"/>
      <c r="B37" s="32"/>
      <c r="C37" s="13"/>
      <c r="D37" s="45"/>
      <c r="E37" s="32"/>
    </row>
    <row r="38" spans="1:5" x14ac:dyDescent="0.25">
      <c r="A38" s="32"/>
      <c r="B38" s="32"/>
      <c r="C38" s="13"/>
      <c r="D38" s="45"/>
      <c r="E38" s="32"/>
    </row>
    <row r="39" spans="1:5" x14ac:dyDescent="0.25">
      <c r="A39" s="32"/>
      <c r="B39" s="32"/>
      <c r="C39" s="13"/>
      <c r="D39" s="45"/>
      <c r="E39" s="32"/>
    </row>
    <row r="40" spans="1:5" x14ac:dyDescent="0.25">
      <c r="A40" s="32"/>
      <c r="B40" s="32"/>
      <c r="C40" s="13"/>
      <c r="D40" s="45"/>
      <c r="E40" s="32"/>
    </row>
    <row r="41" spans="1:5" x14ac:dyDescent="0.25">
      <c r="A41" s="32"/>
      <c r="B41" s="32"/>
      <c r="C41" s="13"/>
      <c r="D41" s="45"/>
      <c r="E41" s="32"/>
    </row>
    <row r="42" spans="1:5" x14ac:dyDescent="0.25">
      <c r="A42" s="32"/>
      <c r="B42" s="32"/>
      <c r="C42" s="13"/>
      <c r="D42" s="45"/>
      <c r="E42" s="32"/>
    </row>
    <row r="43" spans="1:5" x14ac:dyDescent="0.25">
      <c r="A43" s="32"/>
      <c r="B43" s="32"/>
      <c r="C43" s="13"/>
      <c r="D43" s="45"/>
      <c r="E43" s="32"/>
    </row>
    <row r="44" spans="1:5" x14ac:dyDescent="0.25">
      <c r="A44" s="32"/>
      <c r="B44" s="32"/>
      <c r="C44" s="13"/>
      <c r="D44" s="45"/>
      <c r="E44" s="32"/>
    </row>
    <row r="45" spans="1:5" x14ac:dyDescent="0.25">
      <c r="A45" s="32"/>
      <c r="B45" s="32"/>
      <c r="C45" s="13"/>
      <c r="D45" s="45"/>
      <c r="E45" s="32"/>
    </row>
    <row r="46" spans="1:5" x14ac:dyDescent="0.25">
      <c r="A46" s="32"/>
      <c r="B46" s="32"/>
      <c r="C46" s="13"/>
      <c r="D46" s="45"/>
      <c r="E46" s="32"/>
    </row>
    <row r="47" spans="1:5" x14ac:dyDescent="0.25">
      <c r="A47" s="32"/>
      <c r="B47" s="32"/>
      <c r="C47" s="13"/>
      <c r="D47" s="32"/>
      <c r="E47" s="32"/>
    </row>
    <row r="48" spans="1:5" x14ac:dyDescent="0.25">
      <c r="A48" s="32"/>
      <c r="B48" s="32"/>
      <c r="C48" s="13"/>
      <c r="D48" s="32"/>
      <c r="E48" s="32"/>
    </row>
    <row r="49" spans="1:5" x14ac:dyDescent="0.25">
      <c r="A49" s="32"/>
      <c r="B49" s="32"/>
      <c r="C49" s="13"/>
      <c r="D49" s="32"/>
      <c r="E49" s="32"/>
    </row>
    <row r="50" spans="1:5" x14ac:dyDescent="0.25">
      <c r="A50" s="32"/>
      <c r="B50" s="32"/>
      <c r="C50" s="13"/>
      <c r="D50" s="32"/>
      <c r="E50" s="32"/>
    </row>
    <row r="51" spans="1:5" x14ac:dyDescent="0.25">
      <c r="A51" s="32"/>
      <c r="B51" s="32"/>
      <c r="C51" s="13"/>
      <c r="D51" s="32"/>
      <c r="E51" s="32"/>
    </row>
    <row r="52" spans="1:5" x14ac:dyDescent="0.25">
      <c r="A52" s="32"/>
      <c r="B52" s="32"/>
      <c r="C52" s="13"/>
      <c r="D52" s="32"/>
      <c r="E52" s="32"/>
    </row>
    <row r="53" spans="1:5" x14ac:dyDescent="0.25">
      <c r="A53" s="32"/>
      <c r="B53" s="32"/>
      <c r="C53" s="13"/>
      <c r="D53" s="32"/>
      <c r="E53" s="32"/>
    </row>
    <row r="54" spans="1:5" x14ac:dyDescent="0.25">
      <c r="A54" s="32"/>
      <c r="B54" s="32"/>
      <c r="C54" s="13"/>
      <c r="D54" s="32"/>
      <c r="E54" s="32"/>
    </row>
    <row r="55" spans="1:5" x14ac:dyDescent="0.25">
      <c r="A55" s="32"/>
      <c r="B55" s="32"/>
      <c r="C55" s="13"/>
      <c r="D55" s="32"/>
      <c r="E55" s="32"/>
    </row>
    <row r="56" spans="1:5" x14ac:dyDescent="0.25">
      <c r="A56" s="32"/>
      <c r="B56" s="32"/>
      <c r="C56" s="13"/>
      <c r="D56" s="32"/>
      <c r="E56" s="32"/>
    </row>
    <row r="57" spans="1:5" x14ac:dyDescent="0.25">
      <c r="A57" s="32"/>
      <c r="B57" s="32"/>
      <c r="C57" s="13"/>
      <c r="D57" s="32"/>
      <c r="E57" s="32"/>
    </row>
    <row r="58" spans="1:5" x14ac:dyDescent="0.25">
      <c r="A58" s="32"/>
      <c r="B58" s="32"/>
      <c r="C58" s="13"/>
      <c r="D58" s="32"/>
      <c r="E58" s="32"/>
    </row>
    <row r="59" spans="1:5" x14ac:dyDescent="0.25">
      <c r="A59" s="32"/>
      <c r="B59" s="32"/>
      <c r="C59" s="13"/>
      <c r="D59" s="32"/>
      <c r="E59" s="32"/>
    </row>
    <row r="60" spans="1:5" x14ac:dyDescent="0.25">
      <c r="A60" s="32"/>
      <c r="B60" s="32"/>
      <c r="C60" s="13"/>
      <c r="D60" s="32"/>
      <c r="E60" s="32"/>
    </row>
    <row r="61" spans="1:5" x14ac:dyDescent="0.25">
      <c r="A61" s="32"/>
      <c r="B61" s="32"/>
      <c r="C61" s="13"/>
      <c r="D61" s="32"/>
      <c r="E61" s="32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topLeftCell="A6" zoomScale="60" zoomScaleNormal="65" workbookViewId="0">
      <selection activeCell="M11" sqref="M11"/>
    </sheetView>
  </sheetViews>
  <sheetFormatPr defaultRowHeight="15" x14ac:dyDescent="0.2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2" width="16" customWidth="1"/>
    <col min="13" max="13" width="15.28515625" customWidth="1"/>
    <col min="14" max="14" width="19.28515625" customWidth="1"/>
  </cols>
  <sheetData>
    <row r="1" spans="1:14" ht="15.75" x14ac:dyDescent="0.25">
      <c r="A1" s="68" t="s">
        <v>61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x14ac:dyDescent="0.25">
      <c r="A2" s="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70198.679999999993</v>
      </c>
      <c r="C4" s="24">
        <f t="shared" ref="C4:M4" si="0">C5+C6+C7</f>
        <v>59254.68</v>
      </c>
      <c r="D4" s="24">
        <f t="shared" si="0"/>
        <v>59254.68</v>
      </c>
      <c r="E4" s="24">
        <f t="shared" si="0"/>
        <v>59254.68</v>
      </c>
      <c r="F4" s="24">
        <f t="shared" si="0"/>
        <v>59254.68</v>
      </c>
      <c r="G4" s="24">
        <f t="shared" si="0"/>
        <v>59254.68</v>
      </c>
      <c r="H4" s="24">
        <f t="shared" si="0"/>
        <v>65118.06</v>
      </c>
      <c r="I4" s="24">
        <f t="shared" si="0"/>
        <v>65118.06</v>
      </c>
      <c r="J4" s="24">
        <f t="shared" si="0"/>
        <v>65118.06</v>
      </c>
      <c r="K4" s="24">
        <f t="shared" si="0"/>
        <v>65118.06</v>
      </c>
      <c r="L4" s="24">
        <f t="shared" si="0"/>
        <v>65118.06</v>
      </c>
      <c r="M4" s="24">
        <f t="shared" si="0"/>
        <v>65118.06</v>
      </c>
      <c r="N4" s="24">
        <f t="shared" ref="N4:N23" si="1">SUM(B4:M4)</f>
        <v>757180.44000000018</v>
      </c>
    </row>
    <row r="5" spans="1:14" ht="39" customHeight="1" x14ac:dyDescent="0.35">
      <c r="A5" s="28" t="s">
        <v>17</v>
      </c>
      <c r="B5" s="25">
        <v>42285.35</v>
      </c>
      <c r="C5" s="25">
        <v>42285.35</v>
      </c>
      <c r="D5" s="25">
        <v>42285.35</v>
      </c>
      <c r="E5" s="25">
        <v>42285.35</v>
      </c>
      <c r="F5" s="25">
        <v>42285.35</v>
      </c>
      <c r="G5" s="25">
        <v>42285.35</v>
      </c>
      <c r="H5" s="25">
        <v>46493.19</v>
      </c>
      <c r="I5" s="25">
        <v>46493.19</v>
      </c>
      <c r="J5" s="25">
        <v>46493.19</v>
      </c>
      <c r="K5" s="25">
        <v>46493.19</v>
      </c>
      <c r="L5" s="25">
        <v>46493.19</v>
      </c>
      <c r="M5" s="25">
        <v>46493.19</v>
      </c>
      <c r="N5" s="25">
        <f t="shared" si="1"/>
        <v>532671.24</v>
      </c>
    </row>
    <row r="6" spans="1:14" ht="44.25" customHeight="1" x14ac:dyDescent="0.35">
      <c r="A6" s="28" t="s">
        <v>40</v>
      </c>
      <c r="B6" s="25">
        <v>16969.330000000002</v>
      </c>
      <c r="C6" s="25">
        <v>16969.330000000002</v>
      </c>
      <c r="D6" s="25">
        <v>16969.330000000002</v>
      </c>
      <c r="E6" s="25">
        <v>16969.330000000002</v>
      </c>
      <c r="F6" s="25">
        <v>16969.330000000002</v>
      </c>
      <c r="G6" s="25">
        <v>16969.330000000002</v>
      </c>
      <c r="H6" s="25">
        <v>18624.87</v>
      </c>
      <c r="I6" s="25">
        <v>18624.87</v>
      </c>
      <c r="J6" s="25">
        <v>18624.87</v>
      </c>
      <c r="K6" s="25">
        <v>18624.87</v>
      </c>
      <c r="L6" s="25">
        <v>18624.87</v>
      </c>
      <c r="M6" s="25">
        <v>18624.87</v>
      </c>
      <c r="N6" s="25">
        <f>SUM(B6:M6)</f>
        <v>213565.19999999998</v>
      </c>
    </row>
    <row r="7" spans="1:14" ht="44.25" customHeight="1" x14ac:dyDescent="0.35">
      <c r="A7" s="28" t="s">
        <v>32</v>
      </c>
      <c r="B7" s="25">
        <v>10944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10944</v>
      </c>
    </row>
    <row r="8" spans="1:14" ht="36" customHeight="1" x14ac:dyDescent="0.35">
      <c r="A8" s="29" t="s">
        <v>18</v>
      </c>
      <c r="B8" s="24">
        <f>B9+B10+B11+B12+B13</f>
        <v>52764.28</v>
      </c>
      <c r="C8" s="24">
        <f t="shared" ref="C8:M8" si="2">C9+C10+C11+C12+C13</f>
        <v>59825.289999999994</v>
      </c>
      <c r="D8" s="24">
        <f t="shared" si="2"/>
        <v>51769.289999999994</v>
      </c>
      <c r="E8" s="24">
        <f t="shared" si="2"/>
        <v>54357.11</v>
      </c>
      <c r="F8" s="24">
        <f t="shared" si="2"/>
        <v>58568.929999999993</v>
      </c>
      <c r="G8" s="24">
        <f t="shared" si="2"/>
        <v>64812.399999999994</v>
      </c>
      <c r="H8" s="24">
        <f t="shared" si="2"/>
        <v>64004.08</v>
      </c>
      <c r="I8" s="24">
        <f t="shared" si="2"/>
        <v>67199.22</v>
      </c>
      <c r="J8" s="24">
        <f t="shared" si="2"/>
        <v>45545.7</v>
      </c>
      <c r="K8" s="24">
        <f t="shared" si="2"/>
        <v>54766.759999999995</v>
      </c>
      <c r="L8" s="24">
        <f t="shared" si="2"/>
        <v>56688.23</v>
      </c>
      <c r="M8" s="24">
        <f t="shared" si="2"/>
        <v>88512.22</v>
      </c>
      <c r="N8" s="24">
        <f t="shared" si="1"/>
        <v>718813.50999999989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2158.92</v>
      </c>
      <c r="E9" s="25">
        <v>2158.92</v>
      </c>
      <c r="F9" s="25">
        <v>2158.92</v>
      </c>
      <c r="G9" s="25">
        <v>2158.92</v>
      </c>
      <c r="H9" s="25">
        <v>4149.92</v>
      </c>
      <c r="I9" s="25">
        <v>14679.62</v>
      </c>
      <c r="J9" s="25">
        <f>3088.92-8380.7</f>
        <v>-5291.7800000000007</v>
      </c>
      <c r="K9" s="25">
        <v>2530.92</v>
      </c>
      <c r="L9" s="25">
        <v>3870.02</v>
      </c>
      <c r="M9" s="25">
        <v>5939.92</v>
      </c>
      <c r="N9" s="24">
        <f t="shared" si="1"/>
        <v>38832.14</v>
      </c>
    </row>
    <row r="10" spans="1:14" ht="45.75" customHeight="1" x14ac:dyDescent="0.35">
      <c r="A10" s="28" t="s">
        <v>20</v>
      </c>
      <c r="B10" s="26">
        <v>5280</v>
      </c>
      <c r="C10" s="25">
        <v>8388</v>
      </c>
      <c r="D10" s="25">
        <v>5280</v>
      </c>
      <c r="E10" s="25">
        <v>8636</v>
      </c>
      <c r="F10" s="25">
        <v>5280</v>
      </c>
      <c r="G10" s="25">
        <v>18065</v>
      </c>
      <c r="H10" s="25">
        <v>5280</v>
      </c>
      <c r="I10" s="25">
        <v>6909</v>
      </c>
      <c r="J10" s="25">
        <v>5280</v>
      </c>
      <c r="K10" s="25">
        <v>5280</v>
      </c>
      <c r="L10" s="25">
        <v>5519.2</v>
      </c>
      <c r="M10" s="25">
        <v>5780</v>
      </c>
      <c r="N10" s="37">
        <f t="shared" si="1"/>
        <v>84977.2</v>
      </c>
    </row>
    <row r="11" spans="1:14" ht="45.75" customHeight="1" x14ac:dyDescent="0.35">
      <c r="A11" s="36" t="s">
        <v>30</v>
      </c>
      <c r="B11" s="26">
        <v>1778.76</v>
      </c>
      <c r="C11" s="25">
        <v>186</v>
      </c>
      <c r="D11" s="25"/>
      <c r="E11" s="25">
        <v>312.48</v>
      </c>
      <c r="F11" s="25">
        <v>6004</v>
      </c>
      <c r="G11" s="25">
        <v>650</v>
      </c>
      <c r="H11" s="25">
        <v>12025.09</v>
      </c>
      <c r="I11" s="25">
        <v>2467.7600000000002</v>
      </c>
      <c r="J11" s="25"/>
      <c r="K11" s="25">
        <v>3409.24</v>
      </c>
      <c r="L11" s="25">
        <v>2766.76</v>
      </c>
      <c r="M11" s="25">
        <v>3262.52</v>
      </c>
      <c r="N11" s="24">
        <f t="shared" si="1"/>
        <v>32862.61</v>
      </c>
    </row>
    <row r="12" spans="1:14" ht="45.75" customHeight="1" x14ac:dyDescent="0.35">
      <c r="A12" s="36" t="s">
        <v>38</v>
      </c>
      <c r="B12" s="26">
        <v>40767.769999999997</v>
      </c>
      <c r="C12" s="26">
        <v>40767.769999999997</v>
      </c>
      <c r="D12" s="25">
        <v>40767.769999999997</v>
      </c>
      <c r="E12" s="25">
        <v>40767.769999999997</v>
      </c>
      <c r="F12" s="25">
        <v>40767.769999999997</v>
      </c>
      <c r="G12" s="25">
        <v>40767.769999999997</v>
      </c>
      <c r="H12" s="25">
        <v>40767.769999999997</v>
      </c>
      <c r="I12" s="25">
        <v>40767.769999999997</v>
      </c>
      <c r="J12" s="25">
        <v>40767.769999999997</v>
      </c>
      <c r="K12" s="25">
        <v>40767.769999999997</v>
      </c>
      <c r="L12" s="25">
        <v>40767.769999999997</v>
      </c>
      <c r="M12" s="25">
        <v>68767.77</v>
      </c>
      <c r="N12" s="24">
        <f t="shared" si="1"/>
        <v>517213.24000000005</v>
      </c>
    </row>
    <row r="13" spans="1:14" ht="21.75" customHeight="1" x14ac:dyDescent="0.35">
      <c r="A13" s="28" t="s">
        <v>21</v>
      </c>
      <c r="B13" s="25">
        <v>2778.83</v>
      </c>
      <c r="C13" s="25">
        <v>8324.6</v>
      </c>
      <c r="D13" s="25">
        <v>3562.6</v>
      </c>
      <c r="E13" s="25">
        <v>2481.94</v>
      </c>
      <c r="F13" s="25">
        <v>4358.24</v>
      </c>
      <c r="G13" s="25">
        <v>3170.71</v>
      </c>
      <c r="H13" s="25">
        <v>1781.3</v>
      </c>
      <c r="I13" s="25">
        <v>2375.0700000000002</v>
      </c>
      <c r="J13" s="25">
        <v>4789.71</v>
      </c>
      <c r="K13" s="25">
        <v>2778.83</v>
      </c>
      <c r="L13" s="25">
        <v>3764.48</v>
      </c>
      <c r="M13" s="25">
        <v>4762.01</v>
      </c>
      <c r="N13" s="25">
        <f t="shared" si="1"/>
        <v>44928.320000000007</v>
      </c>
    </row>
    <row r="14" spans="1:14" ht="23.25" customHeight="1" x14ac:dyDescent="0.35">
      <c r="A14" s="29" t="s">
        <v>22</v>
      </c>
      <c r="B14" s="24">
        <f>B15+B16+B17</f>
        <v>5100</v>
      </c>
      <c r="C14" s="24">
        <f t="shared" ref="C14:M14" si="3">C15+C16+C17</f>
        <v>9600</v>
      </c>
      <c r="D14" s="24">
        <f t="shared" si="3"/>
        <v>603</v>
      </c>
      <c r="E14" s="24">
        <f t="shared" si="3"/>
        <v>32875</v>
      </c>
      <c r="F14" s="24">
        <f t="shared" si="3"/>
        <v>10050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37">
        <f t="shared" si="3"/>
        <v>0</v>
      </c>
      <c r="K14" s="24">
        <f t="shared" si="3"/>
        <v>0</v>
      </c>
      <c r="L14" s="24">
        <f t="shared" si="3"/>
        <v>133301.46000000002</v>
      </c>
      <c r="M14" s="24">
        <f t="shared" si="3"/>
        <v>15648.9</v>
      </c>
      <c r="N14" s="24">
        <f t="shared" si="1"/>
        <v>207178.36000000002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48"/>
      <c r="K15" s="25"/>
      <c r="L15" s="25">
        <v>119961.46</v>
      </c>
      <c r="M15" s="25">
        <v>11698.9</v>
      </c>
      <c r="N15" s="25">
        <f t="shared" si="1"/>
        <v>131660.36000000002</v>
      </c>
    </row>
    <row r="16" spans="1:14" ht="40.5" customHeight="1" x14ac:dyDescent="0.35">
      <c r="A16" s="28" t="s">
        <v>24</v>
      </c>
      <c r="B16" s="25">
        <v>5100</v>
      </c>
      <c r="C16" s="25">
        <v>9600</v>
      </c>
      <c r="D16" s="25">
        <v>603</v>
      </c>
      <c r="E16" s="25">
        <v>32875</v>
      </c>
      <c r="F16" s="25">
        <v>10050</v>
      </c>
      <c r="G16" s="25"/>
      <c r="H16" s="25"/>
      <c r="I16" s="25"/>
      <c r="J16" s="48"/>
      <c r="K16" s="25"/>
      <c r="L16" s="25">
        <v>13340</v>
      </c>
      <c r="M16" s="25">
        <v>3950</v>
      </c>
      <c r="N16" s="25">
        <f t="shared" si="1"/>
        <v>75518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48"/>
      <c r="K17" s="25"/>
      <c r="L17" s="25"/>
      <c r="M17" s="25"/>
      <c r="N17" s="25">
        <f t="shared" si="1"/>
        <v>0</v>
      </c>
    </row>
    <row r="18" spans="1:14" ht="40.5" customHeight="1" x14ac:dyDescent="0.35">
      <c r="A18" s="47" t="s">
        <v>50</v>
      </c>
      <c r="B18" s="25"/>
      <c r="C18" s="25">
        <v>15040</v>
      </c>
      <c r="D18" s="25"/>
      <c r="E18" s="25"/>
      <c r="F18" s="25">
        <v>9599.5</v>
      </c>
      <c r="G18" s="25">
        <v>45256.7</v>
      </c>
      <c r="H18" s="25">
        <v>8860</v>
      </c>
      <c r="I18" s="25"/>
      <c r="J18" s="48"/>
      <c r="K18" s="25"/>
      <c r="L18" s="25"/>
      <c r="M18" s="25"/>
      <c r="N18" s="25">
        <f t="shared" si="1"/>
        <v>78756.2</v>
      </c>
    </row>
    <row r="19" spans="1:14" ht="40.5" customHeight="1" x14ac:dyDescent="0.35">
      <c r="A19" s="29" t="s">
        <v>52</v>
      </c>
      <c r="B19" s="24">
        <f>B20+B21+B22</f>
        <v>8132.63</v>
      </c>
      <c r="C19" s="24">
        <f t="shared" ref="C19:M19" si="4">C20+C21+C22</f>
        <v>-5444.85</v>
      </c>
      <c r="D19" s="24">
        <f t="shared" si="4"/>
        <v>3732.41</v>
      </c>
      <c r="E19" s="24">
        <f t="shared" si="4"/>
        <v>13977.48</v>
      </c>
      <c r="F19" s="24">
        <f t="shared" si="4"/>
        <v>6949.0300000000007</v>
      </c>
      <c r="G19" s="24">
        <f t="shared" si="4"/>
        <v>-3741.38</v>
      </c>
      <c r="H19" s="24">
        <f t="shared" si="4"/>
        <v>-2609.1899999999996</v>
      </c>
      <c r="I19" s="24">
        <f t="shared" si="4"/>
        <v>13594.24</v>
      </c>
      <c r="J19" s="37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34590.369999999995</v>
      </c>
    </row>
    <row r="20" spans="1:14" ht="40.5" customHeight="1" x14ac:dyDescent="0.35">
      <c r="A20" s="28" t="s">
        <v>53</v>
      </c>
      <c r="B20" s="25">
        <v>-446.55</v>
      </c>
      <c r="C20" s="25">
        <v>-2292.29</v>
      </c>
      <c r="D20" s="25">
        <v>-9824.1</v>
      </c>
      <c r="E20" s="25">
        <v>6251.7</v>
      </c>
      <c r="F20" s="25">
        <v>952.64</v>
      </c>
      <c r="G20" s="25">
        <v>-2649.53</v>
      </c>
      <c r="H20" s="25">
        <v>-9496.6299999999992</v>
      </c>
      <c r="I20" s="25">
        <v>2768.61</v>
      </c>
      <c r="J20" s="25"/>
      <c r="K20" s="25"/>
      <c r="L20" s="25"/>
      <c r="M20" s="25"/>
      <c r="N20" s="25">
        <f t="shared" si="5"/>
        <v>-14736.150000000001</v>
      </c>
    </row>
    <row r="21" spans="1:14" ht="40.5" customHeight="1" x14ac:dyDescent="0.35">
      <c r="A21" s="28" t="s">
        <v>54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55</v>
      </c>
      <c r="B22" s="25">
        <v>8579.18</v>
      </c>
      <c r="C22" s="25">
        <v>-3152.56</v>
      </c>
      <c r="D22" s="25">
        <v>13556.51</v>
      </c>
      <c r="E22" s="25">
        <v>7725.78</v>
      </c>
      <c r="F22" s="25">
        <v>5996.39</v>
      </c>
      <c r="G22" s="25">
        <v>-1091.8499999999999</v>
      </c>
      <c r="H22" s="25">
        <v>6887.44</v>
      </c>
      <c r="I22" s="25">
        <v>10825.63</v>
      </c>
      <c r="J22" s="25"/>
      <c r="K22" s="25"/>
      <c r="L22" s="25"/>
      <c r="M22" s="25"/>
      <c r="N22" s="25">
        <f t="shared" si="5"/>
        <v>49326.52</v>
      </c>
    </row>
    <row r="23" spans="1:14" ht="39.75" customHeight="1" x14ac:dyDescent="0.35">
      <c r="A23" s="29" t="s">
        <v>57</v>
      </c>
      <c r="B23" s="24">
        <v>25385.01</v>
      </c>
      <c r="C23" s="24">
        <v>25385.01</v>
      </c>
      <c r="D23" s="24">
        <v>25385.01</v>
      </c>
      <c r="E23" s="24">
        <v>25385.01</v>
      </c>
      <c r="F23" s="24">
        <v>25385.01</v>
      </c>
      <c r="G23" s="24">
        <v>25385.01</v>
      </c>
      <c r="H23" s="24">
        <v>27937.31</v>
      </c>
      <c r="I23" s="24">
        <v>27937.31</v>
      </c>
      <c r="J23" s="24">
        <v>27937.31</v>
      </c>
      <c r="K23" s="24">
        <v>27937.31</v>
      </c>
      <c r="L23" s="24">
        <v>27937.31</v>
      </c>
      <c r="M23" s="24">
        <v>27937.31</v>
      </c>
      <c r="N23" s="24">
        <f t="shared" si="1"/>
        <v>319933.92</v>
      </c>
    </row>
    <row r="24" spans="1:14" ht="22.5" customHeight="1" x14ac:dyDescent="0.35">
      <c r="A24" s="29" t="s">
        <v>25</v>
      </c>
      <c r="B24" s="37">
        <f>B4+B8+B14+B23+B18+B19</f>
        <v>161580.6</v>
      </c>
      <c r="C24" s="37">
        <f t="shared" ref="C24:N24" si="6">C4+C8+C14+C23+C18+C19</f>
        <v>163660.13</v>
      </c>
      <c r="D24" s="37">
        <f t="shared" si="6"/>
        <v>140744.39000000001</v>
      </c>
      <c r="E24" s="37">
        <f t="shared" si="6"/>
        <v>185849.28000000003</v>
      </c>
      <c r="F24" s="37">
        <f t="shared" si="6"/>
        <v>169807.15</v>
      </c>
      <c r="G24" s="37">
        <f t="shared" si="6"/>
        <v>190967.40999999997</v>
      </c>
      <c r="H24" s="37">
        <f t="shared" si="6"/>
        <v>163310.26</v>
      </c>
      <c r="I24" s="37">
        <f t="shared" si="6"/>
        <v>173848.83</v>
      </c>
      <c r="J24" s="37">
        <f t="shared" si="6"/>
        <v>138601.07</v>
      </c>
      <c r="K24" s="37">
        <f t="shared" si="6"/>
        <v>147822.13</v>
      </c>
      <c r="L24" s="37">
        <f t="shared" si="6"/>
        <v>283045.06000000006</v>
      </c>
      <c r="M24" s="37">
        <f t="shared" si="6"/>
        <v>197216.49</v>
      </c>
      <c r="N24" s="37">
        <f t="shared" si="6"/>
        <v>2116452.8000000003</v>
      </c>
    </row>
    <row r="25" spans="1:14" ht="15.75" x14ac:dyDescent="0.25">
      <c r="A25" s="69" t="s">
        <v>59</v>
      </c>
      <c r="B25" s="69"/>
      <c r="C25" s="69"/>
      <c r="D25" s="30"/>
      <c r="E25" s="30"/>
      <c r="F25" s="30"/>
      <c r="G25" s="40"/>
      <c r="H25" s="30"/>
      <c r="I25" s="30"/>
      <c r="J25" s="30"/>
      <c r="K25" s="30"/>
      <c r="L25" s="70" t="s">
        <v>29</v>
      </c>
      <c r="M25" s="70"/>
      <c r="N25" s="70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9" t="s">
        <v>27</v>
      </c>
      <c r="B27" s="69"/>
      <c r="C27" s="69"/>
      <c r="D27" s="30"/>
      <c r="E27" s="30"/>
      <c r="F27" s="30"/>
      <c r="G27" s="30"/>
      <c r="H27" s="30"/>
      <c r="I27" s="30"/>
      <c r="J27" s="30"/>
      <c r="K27" s="30"/>
      <c r="L27" s="70" t="s">
        <v>33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21" sqref="D21"/>
    </sheetView>
  </sheetViews>
  <sheetFormatPr defaultRowHeight="15" x14ac:dyDescent="0.25"/>
  <cols>
    <col min="1" max="1" width="5.28515625" customWidth="1"/>
    <col min="2" max="2" width="55" customWidth="1"/>
    <col min="3" max="3" width="10.85546875" customWidth="1"/>
    <col min="4" max="4" width="11.28515625" customWidth="1"/>
  </cols>
  <sheetData>
    <row r="1" spans="1:4" ht="15.75" x14ac:dyDescent="0.25">
      <c r="A1" s="1"/>
      <c r="B1" s="66" t="s">
        <v>64</v>
      </c>
      <c r="C1" s="66"/>
      <c r="D1" s="66"/>
    </row>
    <row r="2" spans="1:4" ht="15.75" x14ac:dyDescent="0.25">
      <c r="A2" s="1"/>
      <c r="B2" s="67" t="s">
        <v>39</v>
      </c>
      <c r="C2" s="67"/>
      <c r="D2" s="67"/>
    </row>
    <row r="3" spans="1:4" ht="15.75" x14ac:dyDescent="0.25">
      <c r="A3" s="1"/>
      <c r="B3" s="66"/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38" t="s">
        <v>5</v>
      </c>
      <c r="C5" s="9"/>
      <c r="D5" s="7"/>
    </row>
    <row r="6" spans="1:4" x14ac:dyDescent="0.25">
      <c r="A6" s="11">
        <v>1</v>
      </c>
      <c r="B6" s="11" t="s">
        <v>74</v>
      </c>
      <c r="C6" s="11">
        <v>15040</v>
      </c>
      <c r="D6" s="3">
        <f>C6</f>
        <v>15040</v>
      </c>
    </row>
    <row r="7" spans="1:4" x14ac:dyDescent="0.25">
      <c r="A7" s="11"/>
      <c r="B7" s="3" t="s">
        <v>8</v>
      </c>
      <c r="C7" s="3"/>
      <c r="D7" s="54"/>
    </row>
    <row r="8" spans="1:4" ht="30" x14ac:dyDescent="0.25">
      <c r="A8" s="13">
        <v>1</v>
      </c>
      <c r="B8" s="11" t="s">
        <v>83</v>
      </c>
      <c r="C8" s="13">
        <v>2279.5</v>
      </c>
      <c r="D8" s="42"/>
    </row>
    <row r="9" spans="1:4" x14ac:dyDescent="0.25">
      <c r="A9" s="13">
        <v>2</v>
      </c>
      <c r="B9" s="11" t="s">
        <v>84</v>
      </c>
      <c r="C9" s="13">
        <v>7320</v>
      </c>
      <c r="D9" s="42"/>
    </row>
    <row r="10" spans="1:4" x14ac:dyDescent="0.25">
      <c r="A10" s="13"/>
      <c r="B10" s="3" t="s">
        <v>81</v>
      </c>
      <c r="C10" s="12">
        <f>SUM(C8:C9)</f>
        <v>9599.5</v>
      </c>
      <c r="D10" s="42">
        <f>C10+D6</f>
        <v>24639.5</v>
      </c>
    </row>
    <row r="11" spans="1:4" x14ac:dyDescent="0.25">
      <c r="A11" s="13"/>
      <c r="B11" s="3" t="s">
        <v>9</v>
      </c>
      <c r="C11" s="13"/>
      <c r="D11" s="42"/>
    </row>
    <row r="12" spans="1:4" x14ac:dyDescent="0.25">
      <c r="A12" s="13">
        <v>1</v>
      </c>
      <c r="B12" s="11" t="s">
        <v>92</v>
      </c>
      <c r="C12" s="13">
        <v>1752</v>
      </c>
      <c r="D12" s="42"/>
    </row>
    <row r="13" spans="1:4" x14ac:dyDescent="0.25">
      <c r="A13" s="13">
        <v>2</v>
      </c>
      <c r="B13" s="11" t="s">
        <v>93</v>
      </c>
      <c r="C13" s="13">
        <v>1752</v>
      </c>
      <c r="D13" s="42"/>
    </row>
    <row r="14" spans="1:4" ht="30" x14ac:dyDescent="0.25">
      <c r="A14" s="13">
        <v>3</v>
      </c>
      <c r="B14" s="11" t="s">
        <v>83</v>
      </c>
      <c r="C14" s="13">
        <v>1598</v>
      </c>
      <c r="D14" s="42"/>
    </row>
    <row r="15" spans="1:4" x14ac:dyDescent="0.25">
      <c r="A15" s="13">
        <v>4</v>
      </c>
      <c r="B15" s="11" t="s">
        <v>94</v>
      </c>
      <c r="C15" s="13">
        <v>1752</v>
      </c>
      <c r="D15" s="42"/>
    </row>
    <row r="16" spans="1:4" x14ac:dyDescent="0.25">
      <c r="A16" s="13">
        <v>5</v>
      </c>
      <c r="B16" s="11" t="s">
        <v>95</v>
      </c>
      <c r="C16" s="13">
        <v>6110</v>
      </c>
      <c r="D16" s="42"/>
    </row>
    <row r="17" spans="1:4" x14ac:dyDescent="0.25">
      <c r="A17" s="13">
        <v>6</v>
      </c>
      <c r="B17" s="11" t="s">
        <v>96</v>
      </c>
      <c r="C17" s="13">
        <v>32292.7</v>
      </c>
      <c r="D17" s="13"/>
    </row>
    <row r="18" spans="1:4" x14ac:dyDescent="0.25">
      <c r="A18" s="13"/>
      <c r="B18" s="3" t="s">
        <v>86</v>
      </c>
      <c r="C18" s="12">
        <f>SUM(C12:C17)</f>
        <v>45256.7</v>
      </c>
      <c r="D18" s="42">
        <f>C18+D10</f>
        <v>69896.2</v>
      </c>
    </row>
    <row r="19" spans="1:4" x14ac:dyDescent="0.25">
      <c r="A19" s="13"/>
      <c r="B19" s="3" t="s">
        <v>10</v>
      </c>
      <c r="C19" s="13"/>
      <c r="D19" s="42"/>
    </row>
    <row r="20" spans="1:4" x14ac:dyDescent="0.25">
      <c r="A20" s="13">
        <v>1</v>
      </c>
      <c r="B20" s="11" t="s">
        <v>95</v>
      </c>
      <c r="C20" s="12">
        <v>8860</v>
      </c>
      <c r="D20" s="42">
        <f>C20+D18</f>
        <v>78756.2</v>
      </c>
    </row>
    <row r="21" spans="1:4" x14ac:dyDescent="0.25">
      <c r="A21" s="13"/>
      <c r="B21" s="3"/>
      <c r="C21" s="13"/>
      <c r="D21" s="13"/>
    </row>
    <row r="22" spans="1:4" x14ac:dyDescent="0.25">
      <c r="A22" s="13"/>
      <c r="B22" s="11"/>
      <c r="C22" s="12"/>
      <c r="D22" s="12"/>
    </row>
    <row r="23" spans="1:4" x14ac:dyDescent="0.25">
      <c r="A23" s="13"/>
      <c r="B23" s="3"/>
      <c r="C23" s="12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2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заявл.</vt:lpstr>
      <vt:lpstr>Лиц. счет. Св. расчет</vt:lpstr>
      <vt:lpstr>Доп.раб.</vt:lpstr>
      <vt:lpstr>Лист2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2016-01-25T07:20:53Z</cp:lastPrinted>
  <dcterms:created xsi:type="dcterms:W3CDTF">2011-07-25T05:21:17Z</dcterms:created>
  <dcterms:modified xsi:type="dcterms:W3CDTF">2023-01-25T09:12:36Z</dcterms:modified>
</cp:coreProperties>
</file>