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9FEE286B-5B62-45E4-AB24-B18C7A63A567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5" l="1"/>
  <c r="N24" i="5" s="1"/>
  <c r="N4" i="5"/>
  <c r="C19" i="6" l="1"/>
  <c r="C52" i="2"/>
  <c r="C63" i="1"/>
  <c r="C47" i="2" l="1"/>
  <c r="C56" i="1"/>
  <c r="C43" i="2"/>
  <c r="C50" i="1"/>
  <c r="C44" i="1"/>
  <c r="C36" i="2"/>
  <c r="C40" i="1"/>
  <c r="C32" i="2" l="1"/>
  <c r="C35" i="1"/>
  <c r="C13" i="9" l="1"/>
  <c r="C16" i="9" s="1"/>
  <c r="C25" i="2"/>
  <c r="C31" i="1"/>
  <c r="C11" i="9" l="1"/>
  <c r="C21" i="2"/>
  <c r="C24" i="1"/>
  <c r="C6" i="9" l="1"/>
  <c r="C7" i="9" l="1"/>
  <c r="D7" i="9" s="1"/>
  <c r="D11" i="9" s="1"/>
  <c r="D16" i="9" s="1"/>
  <c r="D18" i="9" s="1"/>
  <c r="C20" i="1" l="1"/>
  <c r="C15" i="2" l="1"/>
  <c r="C16" i="1"/>
  <c r="D6" i="6" l="1"/>
  <c r="D8" i="6" s="1"/>
  <c r="D10" i="6" s="1"/>
  <c r="D12" i="6" s="1"/>
  <c r="D14" i="6" s="1"/>
  <c r="C11" i="2"/>
  <c r="C12" i="1"/>
  <c r="D6" i="3"/>
  <c r="D8" i="3" s="1"/>
  <c r="D10" i="3" s="1"/>
  <c r="D12" i="3" s="1"/>
  <c r="D14" i="3" s="1"/>
  <c r="D6" i="4"/>
  <c r="C7" i="2" l="1"/>
  <c r="D7" i="2" s="1"/>
  <c r="D11" i="2" s="1"/>
  <c r="D15" i="2" s="1"/>
  <c r="D17" i="2" s="1"/>
  <c r="D21" i="2" s="1"/>
  <c r="D25" i="2" s="1"/>
  <c r="D32" i="2" s="1"/>
  <c r="D36" i="2" s="1"/>
  <c r="D38" i="2" s="1"/>
  <c r="D43" i="2" s="1"/>
  <c r="D47" i="2" s="1"/>
  <c r="D52" i="2" s="1"/>
  <c r="C8" i="1"/>
  <c r="D8" i="1" s="1"/>
  <c r="D12" i="1" s="1"/>
  <c r="D16" i="1" s="1"/>
  <c r="D20" i="1" s="1"/>
  <c r="D24" i="1" s="1"/>
  <c r="D31" i="1" s="1"/>
  <c r="D35" i="1" s="1"/>
  <c r="D40" i="1" s="1"/>
  <c r="D44" i="1" s="1"/>
  <c r="D50" i="1" s="1"/>
  <c r="D56" i="1" s="1"/>
  <c r="D63" i="1" s="1"/>
  <c r="M4" i="5" l="1"/>
  <c r="L4" i="5"/>
  <c r="K4" i="5"/>
  <c r="J4" i="5"/>
  <c r="I4" i="5"/>
  <c r="H4" i="5"/>
  <c r="G4" i="5"/>
  <c r="F4" i="5"/>
  <c r="E4" i="5"/>
  <c r="D4" i="5"/>
  <c r="C4" i="5"/>
  <c r="B4" i="5"/>
  <c r="C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18" i="5"/>
  <c r="N7" i="5"/>
  <c r="N6" i="5"/>
  <c r="N5" i="5"/>
  <c r="N12" i="5"/>
  <c r="N11" i="5"/>
  <c r="M8" i="5"/>
  <c r="L8" i="5"/>
  <c r="K8" i="5"/>
  <c r="J8" i="5"/>
  <c r="I8" i="5"/>
  <c r="H8" i="5"/>
  <c r="G8" i="5"/>
  <c r="F8" i="5"/>
  <c r="E8" i="5"/>
  <c r="D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I24" i="5"/>
  <c r="M24" i="5"/>
  <c r="E24" i="5"/>
  <c r="B24" i="5"/>
  <c r="F24" i="5"/>
  <c r="J24" i="5"/>
  <c r="K24" i="5"/>
  <c r="G24" i="5"/>
  <c r="L24" i="5"/>
  <c r="D24" i="5"/>
  <c r="C24" i="5"/>
  <c r="N19" i="5"/>
  <c r="N23" i="5"/>
  <c r="N13" i="5"/>
  <c r="N10" i="5" l="1"/>
  <c r="N9" i="5"/>
  <c r="N15" i="5" l="1"/>
  <c r="N16" i="5"/>
  <c r="N8" i="5" l="1"/>
</calcChain>
</file>

<file path=xl/sharedStrings.xml><?xml version="1.0" encoding="utf-8"?>
<sst xmlns="http://schemas.openxmlformats.org/spreadsheetml/2006/main" count="242" uniqueCount="122">
  <si>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</si>
  <si>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</si>
  <si>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</si>
  <si>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</si>
  <si>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</si>
  <si>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</si>
  <si>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</si>
  <si>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</si>
  <si>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</si>
  <si>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</si>
  <si>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</si>
  <si>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</si>
  <si>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</si>
  <si>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</si>
  <si>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</si>
  <si>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</si>
  <si>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</si>
  <si>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</si>
  <si>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</si>
  <si>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</si>
  <si>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</si>
  <si>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</si>
  <si>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</si>
  <si>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</si>
  <si>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</si>
  <si>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</si>
  <si>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</si>
  <si>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</si>
  <si>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</si>
  <si>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</si>
  <si>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</si>
  <si>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</si>
  <si>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</si>
  <si>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</si>
  <si>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</si>
  <si>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</si>
  <si>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</si>
  <si>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</si>
  <si>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</si>
  <si>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Сосновая,15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</si>
  <si>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</si>
  <si>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</si>
  <si>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</si>
  <si>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</si>
  <si>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</si>
  <si>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</si>
  <si>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</si>
  <si>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</si>
  <si>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</si>
  <si>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</si>
  <si>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</si>
  <si>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</si>
  <si>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</si>
  <si>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</si>
  <si>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</si>
  <si>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</si>
  <si>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</si>
  <si>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</si>
  <si>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</si>
  <si>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</si>
  <si>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</si>
  <si>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</si>
  <si>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</si>
  <si>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</si>
  <si>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</si>
  <si>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Лицевой счёт 2022г</t>
  </si>
  <si>
    <t>Замена водосчетчиков подпитки теплообменника</t>
  </si>
  <si>
    <t>Замена доводчика входной двери. Подъезд №1</t>
  </si>
  <si>
    <t>Итого за февраль</t>
  </si>
  <si>
    <t>Очистка козырьков от снега</t>
  </si>
  <si>
    <t>Техническое обслуживание подъездного освещения</t>
  </si>
  <si>
    <t>Итого за март</t>
  </si>
  <si>
    <t>Регулировка подъездной пластиковой двери. Замена ручки</t>
  </si>
  <si>
    <t>Замена сгоревших светильников на основании актов осмотра подъездного освещения. 30 штук</t>
  </si>
  <si>
    <t>Утепление фасада Квартира №38</t>
  </si>
  <si>
    <t>Итого за апрель</t>
  </si>
  <si>
    <t>Замена сгоревших светильников на основании актов осмотра подъездного освещения. 18 штук</t>
  </si>
  <si>
    <t xml:space="preserve">Утепление подвального помещения под квартирой №4 </t>
  </si>
  <si>
    <t>Изготовление и установка ограждений под мусорные баки (в том числе покраска)</t>
  </si>
  <si>
    <t>Итого за май</t>
  </si>
  <si>
    <t>Ремонт подъездной двери. Сварочные работы. Подъезд №1</t>
  </si>
  <si>
    <t>Покраска бордюр водоимульсией</t>
  </si>
  <si>
    <t>Привоз земли</t>
  </si>
  <si>
    <t>Снятие прибора учета тепла на поверку</t>
  </si>
  <si>
    <t>Устранение течи теплообменника в ТУ В подвале подъезд №1</t>
  </si>
  <si>
    <t>Поверка прибора учета тепла</t>
  </si>
  <si>
    <t>Итого за июнь</t>
  </si>
  <si>
    <t>Частичный ремонт мягкой кровли</t>
  </si>
  <si>
    <t>Выдана краска жителей для нужд дома</t>
  </si>
  <si>
    <t>Скос травы на придомовой территории</t>
  </si>
  <si>
    <t>Ремонт скамейки на детской площадке</t>
  </si>
  <si>
    <t>Частичный ремонт кровли над подъездом №2 (квартира 114)</t>
  </si>
  <si>
    <t>Итого за июль</t>
  </si>
  <si>
    <t>Замазка возле входных дверей Подъезд №2,</t>
  </si>
  <si>
    <t>Зачистка и покарска электрощитовых дверей Подъезд №1,2</t>
  </si>
  <si>
    <t>Частичный ремонт кровли над подъездом №1</t>
  </si>
  <si>
    <t>Установка ПРЭМ</t>
  </si>
  <si>
    <t>Замена радиатора в зале (материалы заказчика) Квартира №32</t>
  </si>
  <si>
    <t>Итого за август</t>
  </si>
  <si>
    <t>Закрепление подъездной двери Подъезд №2</t>
  </si>
  <si>
    <t>Итого за сентябрь</t>
  </si>
  <si>
    <t>Замена отвода на канализациооном стояке в подвале</t>
  </si>
  <si>
    <t>Замена кранов ХВс и ГВСна теплоузле в подвале</t>
  </si>
  <si>
    <t>Итого за октябрь</t>
  </si>
  <si>
    <t>Закрепление водостока на балконе Квартира №99</t>
  </si>
  <si>
    <t>Частичный ремонт кровли</t>
  </si>
  <si>
    <t>Промывка фильтров отопления на вводе в теплоузле Подъезд №1,2</t>
  </si>
  <si>
    <t>Замена участка трубы на стояке отопления в подвале. Отогрев трубы отопления. Развоздушка, запуск стояка отопления</t>
  </si>
  <si>
    <t>Итого за ноябрь</t>
  </si>
  <si>
    <t>Новогодняя наклейка на окно</t>
  </si>
  <si>
    <t>Установка доводчиков на третьи  двери в подъездах №1,2</t>
  </si>
  <si>
    <t>Замена вводных электроатоматов на площадке в подъезде к квартирам №108,109</t>
  </si>
  <si>
    <t>Замена насоса на подпидке теплообменника Подъезд №2</t>
  </si>
  <si>
    <t>Ремонт в теплоузле №1, чистка фильтров</t>
  </si>
  <si>
    <t>Утепление стояков отопления в ВРУ Подъезд №"1,2</t>
  </si>
  <si>
    <t>Итого за декабрь</t>
  </si>
  <si>
    <t>Вскрытие двери, замена замка квартира №60</t>
  </si>
  <si>
    <t>Заварили дверной косяк, обработка шлифовальной машиной Квартира №60</t>
  </si>
  <si>
    <t>Замена светильников Подъезд №1  3 штуки</t>
  </si>
  <si>
    <t>Замена светилтников Подъезд №3   2 штуки</t>
  </si>
  <si>
    <t>Замена электроавтомата Квартира №117</t>
  </si>
  <si>
    <t>Утепление потолка в подвале над квартирой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</si>
</sst>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7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6" xfId="0" applyFont="1" applyBorder="1"/>
    <xf numFmtId="0" fontId="1" fillId="0" borderId="8" xfId="0" applyFont="1" applyBorder="1"/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2" fontId="6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2" fontId="0" fillId="0" borderId="2" xfId="0" applyNumberFormat="1" applyBorder="1"/>
    <xf numFmtId="2" fontId="0" fillId="0" borderId="1" xfId="0" applyNumberFormat="1" applyBorder="1"/>
    <xf numFmtId="0" fontId="0" fillId="0" borderId="7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2" fontId="0" fillId="0" borderId="2" xfId="0" applyNumberFormat="1" applyBorder="1" applyAlignment="1">
      <alignment wrapText="1"/>
    </xf>
    <xf numFmtId="2" fontId="1" fillId="0" borderId="6" xfId="0" applyNumberFormat="1" applyFont="1" applyBorder="1"/>
    <xf numFmtId="2" fontId="1" fillId="0" borderId="1" xfId="0" applyNumberFormat="1" applyFont="1" applyBorder="1"/>
    <xf numFmtId="0" fontId="13" fillId="2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opLeftCell="A50" workbookViewId="0">
      <selection activeCell="D63" sqref="D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6" t="s">
        <v>64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5" t="s">
        <v>4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ht="30" x14ac:dyDescent="0.25">
      <c r="A6" s="59">
        <v>1</v>
      </c>
      <c r="B6" s="59" t="s">
        <v>57</v>
      </c>
      <c r="C6" s="59">
        <v>1223.92</v>
      </c>
      <c r="D6" s="58"/>
      <c r="E6" s="1"/>
      <c r="F6" s="1"/>
    </row>
    <row r="7" spans="1:8" ht="60" x14ac:dyDescent="0.25">
      <c r="A7" s="57">
        <v>2</v>
      </c>
      <c r="B7" s="59" t="s">
        <v>61</v>
      </c>
      <c r="C7" s="57">
        <v>935</v>
      </c>
      <c r="D7" s="57"/>
      <c r="E7" s="1"/>
      <c r="F7" s="1"/>
    </row>
    <row r="8" spans="1:8" x14ac:dyDescent="0.25">
      <c r="A8" s="59"/>
      <c r="B8" s="58" t="s">
        <v>62</v>
      </c>
      <c r="C8" s="58">
        <f>SUM(C6:C7)</f>
        <v>2158.92</v>
      </c>
      <c r="D8" s="58">
        <f>C8</f>
        <v>2158.92</v>
      </c>
      <c r="E8" s="1"/>
      <c r="F8" s="1"/>
    </row>
    <row r="9" spans="1:8" x14ac:dyDescent="0.25">
      <c r="A9" s="59"/>
      <c r="B9" s="58" t="s">
        <v>5</v>
      </c>
      <c r="C9" s="59"/>
      <c r="D9" s="58"/>
      <c r="E9" s="1"/>
      <c r="F9" s="1"/>
    </row>
    <row r="10" spans="1:8" ht="30" x14ac:dyDescent="0.25">
      <c r="A10" s="59">
        <v>1</v>
      </c>
      <c r="B10" s="59" t="s">
        <v>57</v>
      </c>
      <c r="C10" s="59">
        <v>1223.92</v>
      </c>
      <c r="D10" s="58"/>
      <c r="E10" s="1"/>
      <c r="F10" s="1"/>
    </row>
    <row r="11" spans="1:8" ht="60" x14ac:dyDescent="0.25">
      <c r="A11" s="57">
        <v>2</v>
      </c>
      <c r="B11" s="59" t="s">
        <v>61</v>
      </c>
      <c r="C11" s="57">
        <v>935</v>
      </c>
      <c r="D11" s="57"/>
      <c r="E11" s="1"/>
      <c r="F11" s="1"/>
    </row>
    <row r="12" spans="1:8" x14ac:dyDescent="0.25">
      <c r="A12" s="59"/>
      <c r="B12" s="58" t="s">
        <v>68</v>
      </c>
      <c r="C12" s="58">
        <f>SUM(C10:C11)</f>
        <v>2158.92</v>
      </c>
      <c r="D12" s="58">
        <f>C12+D8</f>
        <v>4317.84</v>
      </c>
      <c r="E12" s="1"/>
      <c r="F12" s="1"/>
    </row>
    <row r="13" spans="1:8" x14ac:dyDescent="0.25">
      <c r="A13" s="59"/>
      <c r="B13" s="58" t="s">
        <v>3</v>
      </c>
      <c r="C13" s="59"/>
      <c r="D13" s="58"/>
      <c r="E13" s="1"/>
      <c r="F13" s="1"/>
    </row>
    <row r="14" spans="1:8" s="5" customFormat="1" ht="30" x14ac:dyDescent="0.25">
      <c r="A14" s="59">
        <v>1</v>
      </c>
      <c r="B14" s="59" t="s">
        <v>57</v>
      </c>
      <c r="C14" s="59">
        <v>1223.92</v>
      </c>
      <c r="D14" s="58"/>
      <c r="E14" s="4"/>
      <c r="F14" s="4"/>
    </row>
    <row r="15" spans="1:8" s="5" customFormat="1" ht="60" x14ac:dyDescent="0.25">
      <c r="A15" s="57">
        <v>2</v>
      </c>
      <c r="B15" s="59" t="s">
        <v>61</v>
      </c>
      <c r="C15" s="57">
        <v>935</v>
      </c>
      <c r="D15" s="57"/>
      <c r="E15" s="4"/>
      <c r="F15" s="4"/>
    </row>
    <row r="16" spans="1:8" x14ac:dyDescent="0.25">
      <c r="A16" s="59"/>
      <c r="B16" s="58" t="s">
        <v>71</v>
      </c>
      <c r="C16" s="58">
        <f>SUM(C14:C15)</f>
        <v>2158.92</v>
      </c>
      <c r="D16" s="58">
        <f>C16+D12</f>
        <v>6476.76</v>
      </c>
      <c r="E16" s="1"/>
      <c r="F16" s="1"/>
    </row>
    <row r="17" spans="1:6" x14ac:dyDescent="0.25">
      <c r="A17" s="59"/>
      <c r="B17" s="58" t="s">
        <v>7</v>
      </c>
      <c r="C17" s="59"/>
      <c r="D17" s="58"/>
      <c r="E17" s="1"/>
      <c r="F17" s="1"/>
    </row>
    <row r="18" spans="1:6" ht="30" x14ac:dyDescent="0.25">
      <c r="A18" s="59">
        <v>1</v>
      </c>
      <c r="B18" s="59" t="s">
        <v>57</v>
      </c>
      <c r="C18" s="59">
        <v>1223.92</v>
      </c>
      <c r="D18" s="58"/>
      <c r="E18" s="1"/>
      <c r="F18" s="1"/>
    </row>
    <row r="19" spans="1:6" ht="60" x14ac:dyDescent="0.25">
      <c r="A19" s="57">
        <v>2</v>
      </c>
      <c r="B19" s="59" t="s">
        <v>61</v>
      </c>
      <c r="C19" s="57">
        <v>935</v>
      </c>
      <c r="D19" s="57"/>
      <c r="E19" s="1"/>
      <c r="F19" s="1"/>
    </row>
    <row r="20" spans="1:6" x14ac:dyDescent="0.25">
      <c r="A20" s="59"/>
      <c r="B20" s="58" t="s">
        <v>75</v>
      </c>
      <c r="C20" s="58">
        <f>SUM(C18:C19)</f>
        <v>2158.92</v>
      </c>
      <c r="D20" s="58">
        <f>C20+D16</f>
        <v>8635.68</v>
      </c>
      <c r="E20" s="1"/>
      <c r="F20" s="1"/>
    </row>
    <row r="21" spans="1:6" s="5" customFormat="1" x14ac:dyDescent="0.25">
      <c r="A21" s="59"/>
      <c r="B21" s="58" t="s">
        <v>8</v>
      </c>
      <c r="C21" s="59"/>
      <c r="D21" s="58"/>
      <c r="E21" s="4"/>
      <c r="F21" s="4"/>
    </row>
    <row r="22" spans="1:6" s="5" customFormat="1" ht="30" x14ac:dyDescent="0.25">
      <c r="A22" s="59">
        <v>1</v>
      </c>
      <c r="B22" s="59" t="s">
        <v>57</v>
      </c>
      <c r="C22" s="59">
        <v>1223.92</v>
      </c>
      <c r="D22" s="58"/>
      <c r="E22" s="4"/>
      <c r="F22" s="4"/>
    </row>
    <row r="23" spans="1:6" ht="60" x14ac:dyDescent="0.25">
      <c r="A23" s="57">
        <v>2</v>
      </c>
      <c r="B23" s="59" t="s">
        <v>61</v>
      </c>
      <c r="C23" s="57">
        <v>935</v>
      </c>
      <c r="D23" s="57"/>
      <c r="E23" s="1"/>
      <c r="F23" s="1"/>
    </row>
    <row r="24" spans="1:6" x14ac:dyDescent="0.25">
      <c r="A24" s="59"/>
      <c r="B24" s="58" t="s">
        <v>79</v>
      </c>
      <c r="C24" s="58">
        <f>SUM(C22:C23)</f>
        <v>2158.92</v>
      </c>
      <c r="D24" s="58">
        <f>C24+D20</f>
        <v>10794.6</v>
      </c>
      <c r="E24" s="1"/>
      <c r="F24" s="1"/>
    </row>
    <row r="25" spans="1:6" x14ac:dyDescent="0.25">
      <c r="A25" s="59"/>
      <c r="B25" s="58" t="s">
        <v>9</v>
      </c>
      <c r="C25" s="59"/>
      <c r="D25" s="58"/>
      <c r="E25" s="1"/>
      <c r="F25" s="1"/>
    </row>
    <row r="26" spans="1:6" ht="30" x14ac:dyDescent="0.25">
      <c r="A26" s="59">
        <v>1</v>
      </c>
      <c r="B26" s="59" t="s">
        <v>57</v>
      </c>
      <c r="C26" s="59">
        <v>1223.92</v>
      </c>
      <c r="D26" s="58"/>
      <c r="E26" s="1"/>
      <c r="F26" s="1"/>
    </row>
    <row r="27" spans="1:6" ht="60" x14ac:dyDescent="0.25">
      <c r="A27" s="57">
        <v>2</v>
      </c>
      <c r="B27" s="59" t="s">
        <v>61</v>
      </c>
      <c r="C27" s="57">
        <v>935</v>
      </c>
      <c r="D27" s="57"/>
      <c r="E27" s="1"/>
      <c r="F27" s="1"/>
    </row>
    <row r="28" spans="1:6" x14ac:dyDescent="0.25">
      <c r="A28" s="59">
        <v>3</v>
      </c>
      <c r="B28" s="59" t="s">
        <v>83</v>
      </c>
      <c r="C28" s="59">
        <v>498.48</v>
      </c>
      <c r="D28" s="58"/>
      <c r="E28" s="1"/>
      <c r="F28" s="1"/>
    </row>
    <row r="29" spans="1:6" s="5" customFormat="1" ht="30" x14ac:dyDescent="0.25">
      <c r="A29" s="59">
        <v>4</v>
      </c>
      <c r="B29" s="59" t="s">
        <v>84</v>
      </c>
      <c r="C29" s="59">
        <v>372</v>
      </c>
      <c r="D29" s="58"/>
      <c r="E29" s="4"/>
      <c r="F29" s="4"/>
    </row>
    <row r="30" spans="1:6" s="5" customFormat="1" x14ac:dyDescent="0.25">
      <c r="A30" s="59">
        <v>5</v>
      </c>
      <c r="B30" s="59" t="s">
        <v>85</v>
      </c>
      <c r="C30" s="59">
        <v>10500</v>
      </c>
      <c r="D30" s="58"/>
      <c r="E30" s="4"/>
      <c r="F30" s="4"/>
    </row>
    <row r="31" spans="1:6" x14ac:dyDescent="0.25">
      <c r="A31" s="59"/>
      <c r="B31" s="58" t="s">
        <v>86</v>
      </c>
      <c r="C31" s="58">
        <f>SUM(C26:C30)</f>
        <v>13529.4</v>
      </c>
      <c r="D31" s="58">
        <f>C31+D24</f>
        <v>24324</v>
      </c>
      <c r="E31" s="1"/>
      <c r="F31" s="1"/>
    </row>
    <row r="32" spans="1:6" x14ac:dyDescent="0.25">
      <c r="A32" s="59"/>
      <c r="B32" s="58" t="s">
        <v>10</v>
      </c>
      <c r="C32" s="59"/>
      <c r="D32" s="58"/>
      <c r="E32" s="1"/>
      <c r="F32" s="1"/>
    </row>
    <row r="33" spans="1:6" ht="30" x14ac:dyDescent="0.25">
      <c r="A33" s="59">
        <v>1</v>
      </c>
      <c r="B33" s="59" t="s">
        <v>57</v>
      </c>
      <c r="C33" s="59">
        <v>1223.92</v>
      </c>
      <c r="D33" s="58"/>
      <c r="E33" s="1"/>
      <c r="F33" s="1"/>
    </row>
    <row r="34" spans="1:6" ht="60" x14ac:dyDescent="0.25">
      <c r="A34" s="57">
        <v>2</v>
      </c>
      <c r="B34" s="59" t="s">
        <v>61</v>
      </c>
      <c r="C34" s="59">
        <v>935</v>
      </c>
      <c r="D34" s="57"/>
      <c r="E34" s="1"/>
      <c r="F34" s="1"/>
    </row>
    <row r="35" spans="1:6" x14ac:dyDescent="0.25">
      <c r="A35" s="59"/>
      <c r="B35" s="58" t="s">
        <v>92</v>
      </c>
      <c r="C35" s="58">
        <f>SUM(C33:C34)</f>
        <v>2158.92</v>
      </c>
      <c r="D35" s="58">
        <f>C35+D31</f>
        <v>26482.92</v>
      </c>
      <c r="E35" s="1"/>
      <c r="F35" s="1"/>
    </row>
    <row r="36" spans="1:6" x14ac:dyDescent="0.25">
      <c r="A36" s="59"/>
      <c r="B36" s="58" t="s">
        <v>11</v>
      </c>
      <c r="C36" s="59"/>
      <c r="D36" s="58"/>
      <c r="E36" s="1"/>
      <c r="F36" s="1"/>
    </row>
    <row r="37" spans="1:6" ht="30" x14ac:dyDescent="0.25">
      <c r="A37" s="59">
        <v>1</v>
      </c>
      <c r="B37" s="59" t="s">
        <v>57</v>
      </c>
      <c r="C37" s="59">
        <v>1223.92</v>
      </c>
      <c r="D37" s="58"/>
      <c r="E37" s="1"/>
      <c r="F37" s="1"/>
    </row>
    <row r="38" spans="1:6" ht="60" x14ac:dyDescent="0.25">
      <c r="A38" s="57">
        <v>2</v>
      </c>
      <c r="B38" s="59" t="s">
        <v>61</v>
      </c>
      <c r="C38" s="59">
        <v>935</v>
      </c>
      <c r="D38" s="57"/>
      <c r="E38" s="1"/>
      <c r="F38" s="1"/>
    </row>
    <row r="39" spans="1:6" ht="30" x14ac:dyDescent="0.25">
      <c r="A39" s="59">
        <v>3</v>
      </c>
      <c r="B39" s="59" t="s">
        <v>97</v>
      </c>
      <c r="C39" s="59">
        <v>2151.14</v>
      </c>
      <c r="D39" s="60"/>
      <c r="E39" s="1"/>
      <c r="F39" s="1"/>
    </row>
    <row r="40" spans="1:6" x14ac:dyDescent="0.25">
      <c r="A40" s="59"/>
      <c r="B40" s="58" t="s">
        <v>98</v>
      </c>
      <c r="C40" s="58">
        <f>SUM(C37:C39)</f>
        <v>4310.0599999999995</v>
      </c>
      <c r="D40" s="60">
        <f>C40+D35</f>
        <v>30792.979999999996</v>
      </c>
      <c r="E40" s="1"/>
      <c r="F40" s="1"/>
    </row>
    <row r="41" spans="1:6" x14ac:dyDescent="0.25">
      <c r="A41" s="59"/>
      <c r="B41" s="58" t="s">
        <v>12</v>
      </c>
      <c r="C41" s="59"/>
      <c r="D41" s="58"/>
      <c r="E41" s="1"/>
      <c r="F41" s="1"/>
    </row>
    <row r="42" spans="1:6" ht="30" x14ac:dyDescent="0.25">
      <c r="A42" s="59">
        <v>1</v>
      </c>
      <c r="B42" s="59" t="s">
        <v>57</v>
      </c>
      <c r="C42" s="59">
        <v>1223.92</v>
      </c>
      <c r="D42" s="58"/>
      <c r="E42" s="1"/>
      <c r="F42" s="1"/>
    </row>
    <row r="43" spans="1:6" ht="60" x14ac:dyDescent="0.25">
      <c r="A43" s="57">
        <v>2</v>
      </c>
      <c r="B43" s="59" t="s">
        <v>61</v>
      </c>
      <c r="C43" s="59">
        <v>935</v>
      </c>
      <c r="D43" s="57"/>
      <c r="E43" s="1"/>
      <c r="F43" s="1"/>
    </row>
    <row r="44" spans="1:6" x14ac:dyDescent="0.25">
      <c r="A44" s="59"/>
      <c r="B44" s="58" t="s">
        <v>100</v>
      </c>
      <c r="C44" s="58">
        <f>SUM(C42:C43)</f>
        <v>2158.92</v>
      </c>
      <c r="D44" s="58">
        <f>C44+D40</f>
        <v>32951.899999999994</v>
      </c>
      <c r="E44" s="1"/>
      <c r="F44" s="1"/>
    </row>
    <row r="45" spans="1:6" x14ac:dyDescent="0.25">
      <c r="A45" s="59"/>
      <c r="B45" s="58" t="s">
        <v>13</v>
      </c>
      <c r="C45" s="59"/>
      <c r="D45" s="58"/>
      <c r="E45" s="1"/>
      <c r="F45" s="1"/>
    </row>
    <row r="46" spans="1:6" ht="30" x14ac:dyDescent="0.25">
      <c r="A46" s="59">
        <v>1</v>
      </c>
      <c r="B46" s="59" t="s">
        <v>57</v>
      </c>
      <c r="C46" s="59">
        <v>1223.92</v>
      </c>
      <c r="D46" s="58"/>
      <c r="E46" s="1"/>
      <c r="F46" s="1"/>
    </row>
    <row r="47" spans="1:6" ht="60" x14ac:dyDescent="0.25">
      <c r="A47" s="57">
        <v>2</v>
      </c>
      <c r="B47" s="59" t="s">
        <v>61</v>
      </c>
      <c r="C47" s="59">
        <v>935</v>
      </c>
      <c r="D47" s="57"/>
      <c r="E47" s="1"/>
      <c r="F47" s="1"/>
    </row>
    <row r="48" spans="1:6" ht="30" x14ac:dyDescent="0.25">
      <c r="A48" s="59">
        <v>3</v>
      </c>
      <c r="B48" s="59" t="s">
        <v>101</v>
      </c>
      <c r="C48" s="59">
        <v>603.6</v>
      </c>
      <c r="D48" s="58"/>
      <c r="E48" s="1"/>
      <c r="F48" s="1"/>
    </row>
    <row r="49" spans="1:6" x14ac:dyDescent="0.25">
      <c r="A49" s="59">
        <v>4</v>
      </c>
      <c r="B49" s="59" t="s">
        <v>102</v>
      </c>
      <c r="C49" s="59">
        <v>1986.2</v>
      </c>
      <c r="D49" s="58"/>
      <c r="E49" s="1"/>
      <c r="F49" s="1"/>
    </row>
    <row r="50" spans="1:6" x14ac:dyDescent="0.25">
      <c r="A50" s="59"/>
      <c r="B50" s="58" t="s">
        <v>103</v>
      </c>
      <c r="C50" s="58">
        <f>SUM(C46:C49)</f>
        <v>4748.72</v>
      </c>
      <c r="D50" s="58">
        <f>C50+D44</f>
        <v>37700.619999999995</v>
      </c>
      <c r="E50" s="1"/>
      <c r="F50" s="1"/>
    </row>
    <row r="51" spans="1:6" x14ac:dyDescent="0.25">
      <c r="A51" s="59"/>
      <c r="B51" s="58" t="s">
        <v>14</v>
      </c>
      <c r="C51" s="59"/>
      <c r="D51" s="58"/>
      <c r="E51" s="1"/>
      <c r="F51" s="1"/>
    </row>
    <row r="52" spans="1:6" ht="30" x14ac:dyDescent="0.25">
      <c r="A52" s="59">
        <v>1</v>
      </c>
      <c r="B52" s="59" t="s">
        <v>57</v>
      </c>
      <c r="C52" s="59">
        <v>1223.92</v>
      </c>
      <c r="D52" s="58"/>
      <c r="E52" s="1"/>
      <c r="F52" s="1"/>
    </row>
    <row r="53" spans="1:6" ht="60" x14ac:dyDescent="0.25">
      <c r="A53" s="57">
        <v>2</v>
      </c>
      <c r="B53" s="59" t="s">
        <v>61</v>
      </c>
      <c r="C53" s="59">
        <v>935</v>
      </c>
      <c r="D53" s="57"/>
      <c r="E53" s="1"/>
      <c r="F53" s="1"/>
    </row>
    <row r="54" spans="1:6" ht="30" x14ac:dyDescent="0.25">
      <c r="A54" s="59">
        <v>3</v>
      </c>
      <c r="B54" s="59" t="s">
        <v>106</v>
      </c>
      <c r="C54" s="59">
        <v>1488</v>
      </c>
      <c r="D54" s="58"/>
      <c r="E54" s="1"/>
      <c r="F54" s="1"/>
    </row>
    <row r="55" spans="1:6" ht="45" x14ac:dyDescent="0.25">
      <c r="A55" s="11">
        <v>4</v>
      </c>
      <c r="B55" s="35" t="s">
        <v>107</v>
      </c>
      <c r="C55" s="11">
        <v>6318.9</v>
      </c>
      <c r="D55" s="11"/>
      <c r="E55" s="1"/>
      <c r="F55" s="1"/>
    </row>
    <row r="56" spans="1:6" x14ac:dyDescent="0.25">
      <c r="A56" s="59"/>
      <c r="B56" s="58" t="s">
        <v>108</v>
      </c>
      <c r="C56" s="58">
        <f>SUM(C52:C55)</f>
        <v>9965.82</v>
      </c>
      <c r="D56" s="58">
        <f>C56+D50</f>
        <v>47666.439999999995</v>
      </c>
      <c r="E56" s="1"/>
      <c r="F56" s="1"/>
    </row>
    <row r="57" spans="1:6" x14ac:dyDescent="0.25">
      <c r="A57" s="59"/>
      <c r="B57" s="58" t="s">
        <v>15</v>
      </c>
      <c r="C57" s="59"/>
      <c r="D57" s="58"/>
      <c r="E57" s="1"/>
      <c r="F57" s="1"/>
    </row>
    <row r="58" spans="1:6" ht="30" x14ac:dyDescent="0.25">
      <c r="A58" s="59">
        <v>1</v>
      </c>
      <c r="B58" s="59" t="s">
        <v>57</v>
      </c>
      <c r="C58" s="59">
        <v>1223.92</v>
      </c>
      <c r="D58" s="58"/>
      <c r="E58" s="1"/>
      <c r="F58" s="1"/>
    </row>
    <row r="59" spans="1:6" ht="60" x14ac:dyDescent="0.25">
      <c r="A59" s="57">
        <v>2</v>
      </c>
      <c r="B59" s="59" t="s">
        <v>61</v>
      </c>
      <c r="C59" s="59">
        <v>935</v>
      </c>
      <c r="D59" s="57"/>
      <c r="E59" s="1"/>
      <c r="F59" s="1"/>
    </row>
    <row r="60" spans="1:6" ht="30" x14ac:dyDescent="0.25">
      <c r="A60" s="11">
        <v>3</v>
      </c>
      <c r="B60" s="11" t="s">
        <v>112</v>
      </c>
      <c r="C60" s="11">
        <v>7632.5</v>
      </c>
      <c r="D60" s="11"/>
      <c r="E60" s="1"/>
      <c r="F60" s="1"/>
    </row>
    <row r="61" spans="1:6" x14ac:dyDescent="0.25">
      <c r="A61" s="11">
        <v>4</v>
      </c>
      <c r="B61" s="35" t="s">
        <v>113</v>
      </c>
      <c r="C61" s="11">
        <v>3354.4</v>
      </c>
      <c r="D61" s="11"/>
      <c r="E61" s="1"/>
      <c r="F61" s="1"/>
    </row>
    <row r="62" spans="1:6" ht="30" x14ac:dyDescent="0.25">
      <c r="A62" s="11">
        <v>5</v>
      </c>
      <c r="B62" s="11" t="s">
        <v>114</v>
      </c>
      <c r="C62" s="11">
        <v>776</v>
      </c>
      <c r="D62" s="3"/>
      <c r="E62" s="1"/>
      <c r="F62" s="1"/>
    </row>
    <row r="63" spans="1:6" x14ac:dyDescent="0.25">
      <c r="A63" s="11"/>
      <c r="B63" s="3" t="s">
        <v>115</v>
      </c>
      <c r="C63" s="3">
        <f>SUM(C58:C62)</f>
        <v>13921.82</v>
      </c>
      <c r="D63" s="3">
        <f>C63+D56</f>
        <v>61588.259999999995</v>
      </c>
      <c r="E63" s="1"/>
      <c r="F63" s="1"/>
    </row>
    <row r="64" spans="1:6" x14ac:dyDescent="0.25">
      <c r="A64" s="11"/>
      <c r="B64" s="35"/>
      <c r="C64" s="11"/>
      <c r="D64" s="11"/>
      <c r="E64" s="1"/>
      <c r="F64" s="1"/>
    </row>
    <row r="65" spans="1:6" x14ac:dyDescent="0.25">
      <c r="A65" s="11"/>
      <c r="B65" s="3"/>
      <c r="C65" s="3"/>
      <c r="D65" s="3"/>
      <c r="E65" s="1"/>
      <c r="F65" s="1"/>
    </row>
    <row r="66" spans="1:6" x14ac:dyDescent="0.25">
      <c r="A66" s="11"/>
      <c r="B66" s="3"/>
      <c r="C66" s="11"/>
      <c r="D66" s="11"/>
      <c r="E66" s="1"/>
      <c r="F66" s="1"/>
    </row>
    <row r="67" spans="1:6" x14ac:dyDescent="0.25">
      <c r="A67" s="11"/>
      <c r="B67" s="11"/>
      <c r="C67" s="11"/>
      <c r="D67" s="11"/>
      <c r="E67" s="1"/>
      <c r="F67" s="1"/>
    </row>
    <row r="68" spans="1:6" x14ac:dyDescent="0.25">
      <c r="A68" s="11"/>
      <c r="B68" s="11"/>
      <c r="C68" s="11"/>
      <c r="D68" s="11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11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3"/>
      <c r="C72" s="11"/>
      <c r="D72" s="13"/>
    </row>
    <row r="73" spans="1:6" x14ac:dyDescent="0.25">
      <c r="A73" s="11"/>
      <c r="B73" s="11"/>
      <c r="C73" s="11"/>
      <c r="D73" s="13"/>
    </row>
    <row r="74" spans="1:6" x14ac:dyDescent="0.25">
      <c r="A74" s="11"/>
      <c r="B74" s="11"/>
      <c r="C74" s="11"/>
      <c r="D74" s="13"/>
    </row>
    <row r="75" spans="1:6" x14ac:dyDescent="0.25">
      <c r="A75" s="11"/>
      <c r="B75" s="11"/>
      <c r="C75" s="11"/>
      <c r="D75" s="13"/>
    </row>
    <row r="76" spans="1:6" x14ac:dyDescent="0.25">
      <c r="A76" s="11"/>
      <c r="B76" s="11"/>
      <c r="C76" s="11"/>
      <c r="D76" s="13"/>
    </row>
    <row r="77" spans="1:6" x14ac:dyDescent="0.25">
      <c r="A77" s="13"/>
      <c r="B77" s="3"/>
      <c r="C77" s="12"/>
      <c r="D77" s="12"/>
    </row>
    <row r="78" spans="1:6" x14ac:dyDescent="0.25">
      <c r="A78" s="13"/>
      <c r="B78" s="3"/>
      <c r="C78" s="13"/>
      <c r="D78" s="13"/>
    </row>
    <row r="79" spans="1:6" x14ac:dyDescent="0.25">
      <c r="A79" s="11"/>
      <c r="B79" s="11"/>
      <c r="C79" s="11"/>
      <c r="D79" s="13"/>
    </row>
    <row r="80" spans="1:6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1"/>
      <c r="B82" s="11"/>
      <c r="C82" s="11"/>
      <c r="D82" s="13"/>
    </row>
    <row r="83" spans="1:4" x14ac:dyDescent="0.25">
      <c r="A83" s="13"/>
      <c r="B83" s="3"/>
      <c r="C83" s="12"/>
      <c r="D83" s="12"/>
    </row>
    <row r="84" spans="1:4" x14ac:dyDescent="0.25">
      <c r="A84" s="13"/>
      <c r="B84" s="3"/>
      <c r="C84" s="13"/>
      <c r="D84" s="13"/>
    </row>
    <row r="85" spans="1:4" x14ac:dyDescent="0.25">
      <c r="A85" s="11"/>
      <c r="B85" s="11"/>
      <c r="C85" s="11"/>
      <c r="D85" s="13"/>
    </row>
    <row r="86" spans="1:4" x14ac:dyDescent="0.25">
      <c r="A86" s="11"/>
      <c r="B86" s="11"/>
      <c r="C86" s="11"/>
      <c r="D86" s="13"/>
    </row>
    <row r="87" spans="1:4" x14ac:dyDescent="0.25">
      <c r="A87" s="11"/>
      <c r="B87" s="11"/>
      <c r="C87" s="11"/>
      <c r="D87" s="13"/>
    </row>
    <row r="88" spans="1:4" x14ac:dyDescent="0.25">
      <c r="B88" s="32"/>
      <c r="C88" s="21"/>
      <c r="D88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opLeftCell="A34" workbookViewId="0">
      <selection activeCell="D52" sqref="D52"/>
    </sheetView>
  </sheetViews>
  <sheetFormatPr defaultRowHeight="15" x14ac:dyDescent="0.25"/>
  <cols>
    <col min="1" max="1" width="4.28515625" customWidth="1"/>
    <col min="2" max="2" width="48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77" t="s">
        <v>64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7" t="s">
        <v>6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s="1" customFormat="1" ht="30" x14ac:dyDescent="0.25">
      <c r="A6" s="59">
        <v>1</v>
      </c>
      <c r="B6" s="59" t="s">
        <v>59</v>
      </c>
      <c r="C6" s="59">
        <v>5616</v>
      </c>
      <c r="D6" s="58"/>
    </row>
    <row r="7" spans="1:8" s="1" customFormat="1" x14ac:dyDescent="0.25">
      <c r="A7" s="59"/>
      <c r="B7" s="58" t="s">
        <v>62</v>
      </c>
      <c r="C7" s="58">
        <f>SUM(C6:C6)</f>
        <v>5616</v>
      </c>
      <c r="D7" s="58">
        <f>C7</f>
        <v>5616</v>
      </c>
    </row>
    <row r="8" spans="1:8" s="1" customFormat="1" x14ac:dyDescent="0.25">
      <c r="A8" s="59"/>
      <c r="B8" s="58" t="s">
        <v>5</v>
      </c>
      <c r="C8" s="59"/>
      <c r="D8" s="59"/>
    </row>
    <row r="9" spans="1:8" s="1" customFormat="1" ht="30" x14ac:dyDescent="0.25">
      <c r="A9" s="59">
        <v>1</v>
      </c>
      <c r="B9" s="59" t="s">
        <v>59</v>
      </c>
      <c r="C9" s="59">
        <v>5616</v>
      </c>
      <c r="D9" s="58"/>
    </row>
    <row r="10" spans="1:8" s="1" customFormat="1" x14ac:dyDescent="0.25">
      <c r="A10" s="59">
        <v>2</v>
      </c>
      <c r="B10" s="59" t="s">
        <v>69</v>
      </c>
      <c r="C10" s="59">
        <v>438</v>
      </c>
      <c r="D10" s="58"/>
    </row>
    <row r="11" spans="1:8" s="4" customFormat="1" x14ac:dyDescent="0.25">
      <c r="A11" s="59"/>
      <c r="B11" s="58" t="s">
        <v>68</v>
      </c>
      <c r="C11" s="58">
        <f>SUM(C9:C10)</f>
        <v>6054</v>
      </c>
      <c r="D11" s="58">
        <f>C11+D7</f>
        <v>11670</v>
      </c>
    </row>
    <row r="12" spans="1:8" s="1" customFormat="1" x14ac:dyDescent="0.25">
      <c r="A12" s="59"/>
      <c r="B12" s="58" t="s">
        <v>3</v>
      </c>
      <c r="C12" s="59"/>
      <c r="D12" s="59"/>
    </row>
    <row r="13" spans="1:8" s="1" customFormat="1" ht="30" x14ac:dyDescent="0.25">
      <c r="A13" s="59">
        <v>1</v>
      </c>
      <c r="B13" s="59" t="s">
        <v>59</v>
      </c>
      <c r="C13" s="59">
        <v>5616</v>
      </c>
      <c r="D13" s="58"/>
    </row>
    <row r="14" spans="1:8" s="1" customFormat="1" ht="30" x14ac:dyDescent="0.25">
      <c r="A14" s="59">
        <v>2</v>
      </c>
      <c r="B14" s="59" t="s">
        <v>72</v>
      </c>
      <c r="C14" s="59">
        <v>2700</v>
      </c>
      <c r="D14" s="58"/>
    </row>
    <row r="15" spans="1:8" s="1" customFormat="1" x14ac:dyDescent="0.25">
      <c r="A15" s="59"/>
      <c r="B15" s="58" t="s">
        <v>71</v>
      </c>
      <c r="C15" s="58">
        <f>SUM(C13:C14)</f>
        <v>8316</v>
      </c>
      <c r="D15" s="58">
        <f>C15+D11</f>
        <v>19986</v>
      </c>
    </row>
    <row r="16" spans="1:8" s="1" customFormat="1" ht="15.75" customHeight="1" x14ac:dyDescent="0.25">
      <c r="A16" s="59"/>
      <c r="B16" s="58" t="s">
        <v>7</v>
      </c>
      <c r="C16" s="59"/>
      <c r="D16" s="58"/>
    </row>
    <row r="17" spans="1:4" s="1" customFormat="1" ht="30" x14ac:dyDescent="0.25">
      <c r="A17" s="59">
        <v>1</v>
      </c>
      <c r="B17" s="59" t="s">
        <v>59</v>
      </c>
      <c r="C17" s="58">
        <v>5616</v>
      </c>
      <c r="D17" s="58">
        <f>C17+D15</f>
        <v>25602</v>
      </c>
    </row>
    <row r="18" spans="1:4" s="1" customFormat="1" ht="15" customHeight="1" x14ac:dyDescent="0.25">
      <c r="A18" s="59"/>
      <c r="B18" s="58" t="s">
        <v>8</v>
      </c>
      <c r="C18" s="59"/>
      <c r="D18" s="58"/>
    </row>
    <row r="19" spans="1:4" s="1" customFormat="1" ht="30" x14ac:dyDescent="0.25">
      <c r="A19" s="59">
        <v>1</v>
      </c>
      <c r="B19" s="59" t="s">
        <v>59</v>
      </c>
      <c r="C19" s="59">
        <v>5616</v>
      </c>
      <c r="D19" s="58"/>
    </row>
    <row r="20" spans="1:4" ht="30" x14ac:dyDescent="0.25">
      <c r="A20" s="61">
        <v>2</v>
      </c>
      <c r="B20" s="59" t="s">
        <v>80</v>
      </c>
      <c r="C20" s="61">
        <v>1519</v>
      </c>
      <c r="D20" s="61"/>
    </row>
    <row r="21" spans="1:4" x14ac:dyDescent="0.25">
      <c r="A21" s="59"/>
      <c r="B21" s="58" t="s">
        <v>79</v>
      </c>
      <c r="C21" s="58">
        <f>SUM(C19:C20)</f>
        <v>7135</v>
      </c>
      <c r="D21" s="62">
        <f>C21+D17</f>
        <v>32737</v>
      </c>
    </row>
    <row r="22" spans="1:4" x14ac:dyDescent="0.25">
      <c r="A22" s="59"/>
      <c r="B22" s="58" t="s">
        <v>9</v>
      </c>
      <c r="C22" s="59"/>
      <c r="D22" s="58"/>
    </row>
    <row r="23" spans="1:4" ht="30" x14ac:dyDescent="0.25">
      <c r="A23" s="59">
        <v>1</v>
      </c>
      <c r="B23" s="59" t="s">
        <v>59</v>
      </c>
      <c r="C23" s="59">
        <v>5616</v>
      </c>
      <c r="D23" s="58"/>
    </row>
    <row r="24" spans="1:4" x14ac:dyDescent="0.25">
      <c r="A24" s="61">
        <v>2</v>
      </c>
      <c r="B24" s="59" t="s">
        <v>87</v>
      </c>
      <c r="C24" s="61">
        <v>1433.2</v>
      </c>
      <c r="D24" s="62"/>
    </row>
    <row r="25" spans="1:4" x14ac:dyDescent="0.25">
      <c r="A25" s="61"/>
      <c r="B25" s="58" t="s">
        <v>86</v>
      </c>
      <c r="C25" s="62">
        <f>SUM(C23:C24)</f>
        <v>7049.2</v>
      </c>
      <c r="D25" s="62">
        <f>C25+D21</f>
        <v>39786.199999999997</v>
      </c>
    </row>
    <row r="26" spans="1:4" ht="17.100000000000001" customHeight="1" x14ac:dyDescent="0.25">
      <c r="A26" s="61"/>
      <c r="B26" s="58" t="s">
        <v>10</v>
      </c>
      <c r="C26" s="61"/>
      <c r="D26" s="62"/>
    </row>
    <row r="27" spans="1:4" ht="30" x14ac:dyDescent="0.25">
      <c r="A27" s="61">
        <v>1</v>
      </c>
      <c r="B27" s="71" t="s">
        <v>91</v>
      </c>
      <c r="C27" s="61">
        <v>1152.22</v>
      </c>
      <c r="D27" s="62"/>
    </row>
    <row r="28" spans="1:4" x14ac:dyDescent="0.25">
      <c r="A28" s="61">
        <v>2</v>
      </c>
      <c r="B28" s="59" t="s">
        <v>93</v>
      </c>
      <c r="C28" s="61">
        <v>3063.1</v>
      </c>
      <c r="D28" s="62"/>
    </row>
    <row r="29" spans="1:4" ht="30" x14ac:dyDescent="0.25">
      <c r="A29" s="61">
        <v>3</v>
      </c>
      <c r="B29" s="59" t="s">
        <v>94</v>
      </c>
      <c r="C29" s="61">
        <v>3334.4</v>
      </c>
      <c r="D29" s="62"/>
    </row>
    <row r="30" spans="1:4" x14ac:dyDescent="0.25">
      <c r="A30" s="61">
        <v>4</v>
      </c>
      <c r="B30" s="59" t="s">
        <v>95</v>
      </c>
      <c r="C30" s="61">
        <v>2815.67</v>
      </c>
      <c r="D30" s="62"/>
    </row>
    <row r="31" spans="1:4" ht="30" x14ac:dyDescent="0.25">
      <c r="A31" s="59">
        <v>1</v>
      </c>
      <c r="B31" s="59" t="s">
        <v>59</v>
      </c>
      <c r="C31" s="59">
        <v>5616</v>
      </c>
      <c r="D31" s="58"/>
    </row>
    <row r="32" spans="1:4" x14ac:dyDescent="0.25">
      <c r="A32" s="61"/>
      <c r="B32" s="58" t="s">
        <v>92</v>
      </c>
      <c r="C32" s="62">
        <f>SUM(C27:C31)</f>
        <v>15981.39</v>
      </c>
      <c r="D32" s="62">
        <f>C32+D25</f>
        <v>55767.59</v>
      </c>
    </row>
    <row r="33" spans="1:4" x14ac:dyDescent="0.25">
      <c r="A33" s="59"/>
      <c r="B33" s="58" t="s">
        <v>11</v>
      </c>
      <c r="C33" s="59"/>
      <c r="D33" s="58"/>
    </row>
    <row r="34" spans="1:4" ht="30" x14ac:dyDescent="0.25">
      <c r="A34" s="59">
        <v>1</v>
      </c>
      <c r="B34" s="59" t="s">
        <v>59</v>
      </c>
      <c r="C34" s="59">
        <v>5616</v>
      </c>
      <c r="D34" s="58"/>
    </row>
    <row r="35" spans="1:4" x14ac:dyDescent="0.25">
      <c r="A35" s="61">
        <v>2</v>
      </c>
      <c r="B35" s="59" t="s">
        <v>99</v>
      </c>
      <c r="C35" s="59">
        <v>1582</v>
      </c>
      <c r="D35" s="62"/>
    </row>
    <row r="36" spans="1:4" x14ac:dyDescent="0.25">
      <c r="A36" s="61"/>
      <c r="B36" s="58" t="s">
        <v>98</v>
      </c>
      <c r="C36" s="58">
        <f>SUM(C34:C35)</f>
        <v>7198</v>
      </c>
      <c r="D36" s="62">
        <f>C36+D32</f>
        <v>62965.59</v>
      </c>
    </row>
    <row r="37" spans="1:4" x14ac:dyDescent="0.25">
      <c r="A37" s="59"/>
      <c r="B37" s="58" t="s">
        <v>12</v>
      </c>
      <c r="C37" s="59"/>
      <c r="D37" s="58"/>
    </row>
    <row r="38" spans="1:4" ht="30" x14ac:dyDescent="0.25">
      <c r="A38" s="59">
        <v>1</v>
      </c>
      <c r="B38" s="59" t="s">
        <v>59</v>
      </c>
      <c r="C38" s="59">
        <v>5616</v>
      </c>
      <c r="D38" s="58">
        <f>C38+D36</f>
        <v>68581.59</v>
      </c>
    </row>
    <row r="39" spans="1:4" x14ac:dyDescent="0.25">
      <c r="A39" s="59"/>
      <c r="B39" s="58" t="s">
        <v>13</v>
      </c>
      <c r="C39" s="59"/>
      <c r="D39" s="58"/>
    </row>
    <row r="40" spans="1:4" ht="30" x14ac:dyDescent="0.25">
      <c r="A40" s="59">
        <v>1</v>
      </c>
      <c r="B40" s="59" t="s">
        <v>59</v>
      </c>
      <c r="C40" s="59">
        <v>5616</v>
      </c>
      <c r="D40" s="58"/>
    </row>
    <row r="41" spans="1:4" x14ac:dyDescent="0.25">
      <c r="A41" s="61">
        <v>2</v>
      </c>
      <c r="B41" s="59" t="s">
        <v>104</v>
      </c>
      <c r="C41" s="59">
        <v>372</v>
      </c>
      <c r="D41" s="62"/>
    </row>
    <row r="42" spans="1:4" x14ac:dyDescent="0.25">
      <c r="A42" s="61">
        <v>3</v>
      </c>
      <c r="B42" s="59" t="s">
        <v>105</v>
      </c>
      <c r="C42" s="59">
        <v>1396.6</v>
      </c>
      <c r="D42" s="61"/>
    </row>
    <row r="43" spans="1:4" x14ac:dyDescent="0.25">
      <c r="A43" s="61"/>
      <c r="B43" s="58" t="s">
        <v>103</v>
      </c>
      <c r="C43" s="58">
        <f>SUM(C40:C42)</f>
        <v>7384.6</v>
      </c>
      <c r="D43" s="62">
        <f>C43+D38</f>
        <v>75966.19</v>
      </c>
    </row>
    <row r="44" spans="1:4" x14ac:dyDescent="0.25">
      <c r="A44" s="59"/>
      <c r="B44" s="58" t="s">
        <v>14</v>
      </c>
      <c r="C44" s="59"/>
      <c r="D44" s="58"/>
    </row>
    <row r="45" spans="1:4" ht="30" x14ac:dyDescent="0.25">
      <c r="A45" s="59">
        <v>1</v>
      </c>
      <c r="B45" s="59" t="s">
        <v>59</v>
      </c>
      <c r="C45" s="59">
        <v>5616</v>
      </c>
      <c r="D45" s="58"/>
    </row>
    <row r="46" spans="1:4" x14ac:dyDescent="0.25">
      <c r="A46" s="61">
        <v>2</v>
      </c>
      <c r="B46" s="59" t="s">
        <v>109</v>
      </c>
      <c r="C46" s="59">
        <v>119.6</v>
      </c>
      <c r="D46" s="61"/>
    </row>
    <row r="47" spans="1:4" x14ac:dyDescent="0.25">
      <c r="A47" s="61"/>
      <c r="B47" s="58" t="s">
        <v>108</v>
      </c>
      <c r="C47" s="58">
        <f>SUM(C45:C46)</f>
        <v>5735.6</v>
      </c>
      <c r="D47" s="62">
        <f>C47+D43</f>
        <v>81701.790000000008</v>
      </c>
    </row>
    <row r="48" spans="1:4" x14ac:dyDescent="0.25">
      <c r="A48" s="59"/>
      <c r="B48" s="58" t="s">
        <v>15</v>
      </c>
      <c r="C48" s="59"/>
      <c r="D48" s="58"/>
    </row>
    <row r="49" spans="1:4" ht="30" x14ac:dyDescent="0.25">
      <c r="A49" s="59">
        <v>1</v>
      </c>
      <c r="B49" s="59" t="s">
        <v>59</v>
      </c>
      <c r="C49" s="59">
        <v>5616</v>
      </c>
      <c r="D49" s="58"/>
    </row>
    <row r="50" spans="1:4" x14ac:dyDescent="0.25">
      <c r="A50" s="13">
        <v>2</v>
      </c>
      <c r="B50" s="11" t="s">
        <v>116</v>
      </c>
      <c r="C50" s="11">
        <v>4598.6000000000004</v>
      </c>
      <c r="D50" s="13"/>
    </row>
    <row r="51" spans="1:4" ht="30" x14ac:dyDescent="0.25">
      <c r="A51" s="13">
        <v>3</v>
      </c>
      <c r="B51" s="11" t="s">
        <v>117</v>
      </c>
      <c r="C51" s="11">
        <v>744</v>
      </c>
      <c r="D51" s="13"/>
    </row>
    <row r="52" spans="1:4" x14ac:dyDescent="0.25">
      <c r="A52" s="13"/>
      <c r="B52" s="3" t="s">
        <v>115</v>
      </c>
      <c r="C52" s="3">
        <f>SUM(C49:C51)</f>
        <v>10958.6</v>
      </c>
      <c r="D52" s="12">
        <f>C52+D47</f>
        <v>92660.390000000014</v>
      </c>
    </row>
    <row r="53" spans="1:4" x14ac:dyDescent="0.25">
      <c r="A53" s="13"/>
      <c r="B53" s="3"/>
      <c r="C53" s="11"/>
      <c r="D53" s="12"/>
    </row>
    <row r="54" spans="1:4" x14ac:dyDescent="0.25">
      <c r="A54" s="13"/>
      <c r="B54" s="11"/>
      <c r="C54" s="11"/>
      <c r="D54" s="13"/>
    </row>
    <row r="55" spans="1:4" x14ac:dyDescent="0.25">
      <c r="A55" s="13"/>
      <c r="B55" s="11"/>
      <c r="C55" s="11"/>
      <c r="D55" s="13"/>
    </row>
    <row r="56" spans="1:4" x14ac:dyDescent="0.25">
      <c r="A56" s="13"/>
      <c r="B56" s="11"/>
      <c r="C56" s="11"/>
      <c r="D56" s="13"/>
    </row>
    <row r="57" spans="1:4" x14ac:dyDescent="0.25">
      <c r="A57" s="13"/>
      <c r="B57" s="11"/>
      <c r="C57" s="11"/>
      <c r="D57" s="13"/>
    </row>
    <row r="58" spans="1:4" x14ac:dyDescent="0.25">
      <c r="A58" s="13"/>
      <c r="B58" s="11"/>
      <c r="C58" s="11"/>
      <c r="D58" s="13"/>
    </row>
    <row r="59" spans="1:4" x14ac:dyDescent="0.25">
      <c r="A59" s="13"/>
      <c r="B59" s="11"/>
      <c r="C59" s="11"/>
      <c r="D59" s="13"/>
    </row>
    <row r="60" spans="1:4" x14ac:dyDescent="0.25">
      <c r="A60" s="13"/>
      <c r="B60" s="11"/>
      <c r="C60" s="11"/>
      <c r="D60" s="13"/>
    </row>
    <row r="61" spans="1:4" x14ac:dyDescent="0.25">
      <c r="A61" s="13"/>
      <c r="B61" s="11"/>
      <c r="C61" s="11"/>
      <c r="D61" s="13"/>
    </row>
    <row r="62" spans="1:4" x14ac:dyDescent="0.25">
      <c r="A62" s="13"/>
      <c r="B62" s="11"/>
      <c r="C62" s="11"/>
      <c r="D62" s="13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3"/>
    </row>
    <row r="65" spans="1:4" x14ac:dyDescent="0.25">
      <c r="A65" s="13"/>
      <c r="B65" s="3"/>
      <c r="C65" s="12"/>
      <c r="D6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workbookViewId="0">
      <selection activeCell="B19" sqref="B19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15.75" x14ac:dyDescent="0.25">
      <c r="A1" s="31"/>
      <c r="B1" s="77" t="s">
        <v>64</v>
      </c>
      <c r="C1" s="77"/>
      <c r="D1" s="77"/>
    </row>
    <row r="2" spans="1:5" ht="15.75" x14ac:dyDescent="0.25">
      <c r="A2" s="31"/>
      <c r="B2" s="2" t="s">
        <v>39</v>
      </c>
      <c r="C2" s="31"/>
      <c r="D2" s="31"/>
    </row>
    <row r="3" spans="1:5" ht="15.75" x14ac:dyDescent="0.25">
      <c r="A3" s="31"/>
      <c r="B3" s="77" t="s">
        <v>34</v>
      </c>
      <c r="C3" s="77"/>
      <c r="D3" s="77"/>
    </row>
    <row r="4" spans="1:5" ht="26.25" x14ac:dyDescent="0.25">
      <c r="A4" s="9"/>
      <c r="B4" s="8" t="s">
        <v>0</v>
      </c>
      <c r="C4" s="7" t="s">
        <v>1</v>
      </c>
      <c r="D4" s="8" t="s">
        <v>26</v>
      </c>
    </row>
    <row r="5" spans="1:5" x14ac:dyDescent="0.25">
      <c r="A5" s="7"/>
      <c r="B5" s="3" t="s">
        <v>5</v>
      </c>
      <c r="C5" s="7"/>
      <c r="D5" s="7"/>
    </row>
    <row r="6" spans="1:5" ht="30" x14ac:dyDescent="0.25">
      <c r="A6" s="7">
        <v>1</v>
      </c>
      <c r="B6" s="11" t="s">
        <v>70</v>
      </c>
      <c r="C6" s="36">
        <v>308.76</v>
      </c>
      <c r="D6" s="9">
        <f>C6</f>
        <v>308.76</v>
      </c>
    </row>
    <row r="7" spans="1:5" x14ac:dyDescent="0.25">
      <c r="A7" s="7"/>
      <c r="B7" s="3" t="s">
        <v>3</v>
      </c>
      <c r="C7" s="36"/>
      <c r="D7" s="9"/>
    </row>
    <row r="8" spans="1:5" ht="30" x14ac:dyDescent="0.25">
      <c r="A8" s="7">
        <v>1</v>
      </c>
      <c r="B8" s="11" t="s">
        <v>73</v>
      </c>
      <c r="C8" s="36">
        <v>46627</v>
      </c>
      <c r="D8" s="9">
        <f>C8+D6</f>
        <v>46935.76</v>
      </c>
    </row>
    <row r="9" spans="1:5" x14ac:dyDescent="0.25">
      <c r="A9" s="7"/>
      <c r="B9" s="3" t="s">
        <v>7</v>
      </c>
      <c r="C9" s="36"/>
      <c r="D9" s="9"/>
    </row>
    <row r="10" spans="1:5" ht="30" x14ac:dyDescent="0.25">
      <c r="A10" s="11">
        <v>2</v>
      </c>
      <c r="B10" s="11" t="s">
        <v>76</v>
      </c>
      <c r="C10" s="11">
        <v>28117</v>
      </c>
      <c r="D10" s="3">
        <f>C10+D8</f>
        <v>75052.760000000009</v>
      </c>
    </row>
    <row r="11" spans="1:5" x14ac:dyDescent="0.25">
      <c r="A11" s="7"/>
      <c r="B11" s="3" t="s">
        <v>10</v>
      </c>
      <c r="C11" s="11"/>
      <c r="D11" s="3"/>
      <c r="E11" s="5"/>
    </row>
    <row r="12" spans="1:5" x14ac:dyDescent="0.25">
      <c r="A12" s="7">
        <v>1</v>
      </c>
      <c r="B12" s="11" t="s">
        <v>96</v>
      </c>
      <c r="C12" s="11">
        <v>744</v>
      </c>
      <c r="D12" s="3">
        <f>C12+D10</f>
        <v>75796.760000000009</v>
      </c>
      <c r="E12" s="5"/>
    </row>
    <row r="13" spans="1:5" x14ac:dyDescent="0.25">
      <c r="A13" s="11"/>
      <c r="B13" s="3" t="s">
        <v>14</v>
      </c>
      <c r="C13" s="11"/>
      <c r="D13" s="3"/>
      <c r="E13" s="5"/>
    </row>
    <row r="14" spans="1:5" ht="30" x14ac:dyDescent="0.25">
      <c r="A14" s="11">
        <v>1</v>
      </c>
      <c r="B14" s="11" t="s">
        <v>111</v>
      </c>
      <c r="C14" s="11">
        <v>549.1</v>
      </c>
      <c r="D14" s="3">
        <f>C14+D12</f>
        <v>76345.860000000015</v>
      </c>
      <c r="E14" s="5"/>
    </row>
    <row r="15" spans="1:5" x14ac:dyDescent="0.25">
      <c r="A15" s="11"/>
      <c r="B15" s="3" t="s">
        <v>15</v>
      </c>
      <c r="C15" s="11"/>
      <c r="D15" s="3"/>
      <c r="E15" s="5"/>
    </row>
    <row r="16" spans="1:5" x14ac:dyDescent="0.25">
      <c r="A16" s="11">
        <v>1</v>
      </c>
      <c r="B16" s="11" t="s">
        <v>118</v>
      </c>
      <c r="C16" s="11">
        <v>4192</v>
      </c>
      <c r="D16" s="3"/>
      <c r="E16" s="5"/>
    </row>
    <row r="17" spans="1:5" x14ac:dyDescent="0.25">
      <c r="A17" s="11">
        <v>2</v>
      </c>
      <c r="B17" s="11" t="s">
        <v>119</v>
      </c>
      <c r="C17" s="11">
        <v>1174.24</v>
      </c>
      <c r="D17" s="3"/>
      <c r="E17" s="5"/>
    </row>
    <row r="18" spans="1:5" x14ac:dyDescent="0.25">
      <c r="A18" s="11">
        <v>3</v>
      </c>
      <c r="B18" s="11" t="s">
        <v>120</v>
      </c>
      <c r="C18" s="11">
        <v>291</v>
      </c>
      <c r="D18" s="3"/>
      <c r="E18" s="5"/>
    </row>
    <row r="19" spans="1:5" x14ac:dyDescent="0.25">
      <c r="A19" s="11"/>
      <c r="B19" s="3" t="s">
        <v>115</v>
      </c>
      <c r="C19" s="3">
        <f>SUM(C16:C18)</f>
        <v>5657.24</v>
      </c>
      <c r="D19" s="3"/>
    </row>
    <row r="20" spans="1:5" x14ac:dyDescent="0.25">
      <c r="A20" s="11"/>
      <c r="B20" s="11"/>
      <c r="C20" s="11"/>
      <c r="D20" s="3"/>
    </row>
    <row r="21" spans="1:5" x14ac:dyDescent="0.25">
      <c r="A21" s="11"/>
      <c r="B21" s="11"/>
      <c r="C21" s="11"/>
      <c r="D21" s="3"/>
    </row>
    <row r="22" spans="1:5" x14ac:dyDescent="0.25">
      <c r="A22" s="11"/>
      <c r="B22" s="11"/>
      <c r="C22" s="11"/>
      <c r="D22" s="3"/>
    </row>
    <row r="23" spans="1:5" x14ac:dyDescent="0.25">
      <c r="A23" s="11"/>
      <c r="B23" s="3"/>
      <c r="C23" s="11"/>
      <c r="D23" s="3"/>
    </row>
    <row r="24" spans="1:5" x14ac:dyDescent="0.25">
      <c r="A24" s="11"/>
      <c r="B24" s="11"/>
      <c r="C24" s="11"/>
      <c r="D24" s="3"/>
    </row>
    <row r="25" spans="1:5" x14ac:dyDescent="0.25">
      <c r="A25" s="11"/>
      <c r="B25" s="3"/>
      <c r="C25" s="11"/>
      <c r="D25" s="3"/>
    </row>
    <row r="26" spans="1:5" x14ac:dyDescent="0.25">
      <c r="A26" s="11"/>
      <c r="B26" s="11"/>
      <c r="C26" s="11"/>
      <c r="D26" s="3"/>
    </row>
    <row r="27" spans="1:5" x14ac:dyDescent="0.25">
      <c r="A27" s="11"/>
      <c r="B27" s="11"/>
      <c r="C27" s="11"/>
      <c r="D27" s="3"/>
    </row>
    <row r="28" spans="1:5" x14ac:dyDescent="0.25">
      <c r="A28" s="11"/>
      <c r="B28" s="11"/>
      <c r="C28" s="11"/>
      <c r="D28" s="3"/>
    </row>
    <row r="29" spans="1:5" x14ac:dyDescent="0.25">
      <c r="A29" s="11"/>
      <c r="B29" s="11"/>
      <c r="C29" s="11"/>
      <c r="D29" s="3"/>
    </row>
    <row r="30" spans="1:5" x14ac:dyDescent="0.25">
      <c r="A30" s="13"/>
      <c r="B30" s="3"/>
      <c r="C30" s="13"/>
      <c r="D30" s="12"/>
    </row>
    <row r="31" spans="1:5" x14ac:dyDescent="0.25">
      <c r="A31" s="13"/>
      <c r="B31" s="11"/>
      <c r="C31" s="13"/>
      <c r="D31" s="13"/>
    </row>
    <row r="32" spans="1:5" x14ac:dyDescent="0.25">
      <c r="A32" s="13"/>
      <c r="B32" s="3"/>
      <c r="C32" s="13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2"/>
      <c r="D51" s="12"/>
    </row>
    <row r="52" spans="1:4" x14ac:dyDescent="0.25">
      <c r="A52" s="13"/>
      <c r="B52" s="3"/>
      <c r="C52" s="12"/>
      <c r="D52" s="12"/>
    </row>
    <row r="53" spans="1:4" x14ac:dyDescent="0.25">
      <c r="A53" s="13"/>
      <c r="B53" s="3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2"/>
    </row>
    <row r="58" spans="1:4" x14ac:dyDescent="0.25">
      <c r="A58" s="13"/>
      <c r="B58" s="11"/>
      <c r="C58" s="12"/>
      <c r="D58" s="12"/>
    </row>
    <row r="59" spans="1:4" x14ac:dyDescent="0.25">
      <c r="A59" s="13"/>
      <c r="B59" s="3"/>
      <c r="C59" s="13"/>
      <c r="D59" s="12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3"/>
      <c r="C61" s="13"/>
      <c r="D61" s="13"/>
    </row>
    <row r="62" spans="1:4" x14ac:dyDescent="0.25">
      <c r="A62" s="13"/>
      <c r="B62" s="11"/>
      <c r="C62" s="12"/>
      <c r="D62" s="12"/>
    </row>
    <row r="63" spans="1:4" x14ac:dyDescent="0.25">
      <c r="B63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5" sqref="D15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7" t="s">
        <v>64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78" t="s">
        <v>39</v>
      </c>
      <c r="C2" s="78"/>
      <c r="D2" s="78"/>
      <c r="E2" s="1"/>
      <c r="F2" s="1"/>
      <c r="G2" s="1"/>
      <c r="H2" s="1"/>
    </row>
    <row r="3" spans="1:8" ht="15.95" customHeight="1" x14ac:dyDescent="0.25">
      <c r="A3" s="1"/>
      <c r="B3" s="77" t="s">
        <v>35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49">
        <v>1</v>
      </c>
      <c r="B6" s="11" t="s">
        <v>67</v>
      </c>
      <c r="C6" s="68">
        <v>3200</v>
      </c>
      <c r="D6" s="72">
        <f>C6</f>
        <v>3200</v>
      </c>
    </row>
    <row r="7" spans="1:8" x14ac:dyDescent="0.25">
      <c r="A7" s="50"/>
      <c r="B7" s="4" t="s">
        <v>3</v>
      </c>
      <c r="C7" s="54"/>
      <c r="D7" s="12"/>
    </row>
    <row r="8" spans="1:8" x14ac:dyDescent="0.25">
      <c r="A8" s="50">
        <v>1</v>
      </c>
      <c r="B8" s="11" t="s">
        <v>74</v>
      </c>
      <c r="C8" s="54">
        <v>2800</v>
      </c>
      <c r="D8" s="69">
        <f>C8+D6</f>
        <v>6000</v>
      </c>
    </row>
    <row r="9" spans="1:8" x14ac:dyDescent="0.25">
      <c r="A9" s="50"/>
      <c r="B9" s="3" t="s">
        <v>7</v>
      </c>
      <c r="C9" s="54"/>
      <c r="D9" s="45"/>
    </row>
    <row r="10" spans="1:8" ht="30" x14ac:dyDescent="0.25">
      <c r="A10" s="50">
        <v>1</v>
      </c>
      <c r="B10" s="35" t="s">
        <v>77</v>
      </c>
      <c r="C10" s="55">
        <v>38702</v>
      </c>
      <c r="D10" s="70">
        <f>C10+D8</f>
        <v>44702</v>
      </c>
    </row>
    <row r="11" spans="1:8" x14ac:dyDescent="0.25">
      <c r="A11" s="51"/>
      <c r="B11" s="21" t="s">
        <v>14</v>
      </c>
      <c r="C11" s="15"/>
      <c r="D11" s="46"/>
    </row>
    <row r="12" spans="1:8" ht="30" x14ac:dyDescent="0.25">
      <c r="A12" s="50">
        <v>1</v>
      </c>
      <c r="B12" s="11" t="s">
        <v>110</v>
      </c>
      <c r="C12" s="12">
        <v>6400</v>
      </c>
      <c r="D12" s="70">
        <f>C12+D10</f>
        <v>51102</v>
      </c>
    </row>
    <row r="13" spans="1:8" x14ac:dyDescent="0.25">
      <c r="A13" s="50"/>
      <c r="B13" s="12" t="s">
        <v>15</v>
      </c>
      <c r="C13" s="13"/>
      <c r="D13" s="12"/>
    </row>
    <row r="14" spans="1:8" x14ac:dyDescent="0.25">
      <c r="A14" s="13">
        <v>1</v>
      </c>
      <c r="B14" s="11" t="s">
        <v>121</v>
      </c>
      <c r="C14" s="13">
        <v>18245.2</v>
      </c>
      <c r="D14" s="70">
        <f>C14+D12</f>
        <v>69347.199999999997</v>
      </c>
    </row>
    <row r="15" spans="1:8" x14ac:dyDescent="0.25">
      <c r="A15" s="13"/>
      <c r="B15" s="13"/>
      <c r="C15" s="13"/>
      <c r="D15" s="12"/>
    </row>
    <row r="16" spans="1:8" x14ac:dyDescent="0.25">
      <c r="A16" s="13"/>
      <c r="B16" s="12"/>
      <c r="C16" s="12"/>
      <c r="D16" s="70"/>
    </row>
    <row r="17" spans="1:4" x14ac:dyDescent="0.25">
      <c r="A17" s="13"/>
      <c r="B17" s="35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2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7" t="s">
        <v>64</v>
      </c>
      <c r="C1" s="77"/>
      <c r="D1" s="77"/>
    </row>
    <row r="2" spans="1:4" ht="15.75" x14ac:dyDescent="0.25">
      <c r="A2" s="1"/>
      <c r="B2" s="78" t="s">
        <v>39</v>
      </c>
      <c r="C2" s="78"/>
      <c r="D2" s="78"/>
    </row>
    <row r="3" spans="1:4" ht="15.75" x14ac:dyDescent="0.25">
      <c r="A3" s="1"/>
      <c r="B3" s="77" t="s">
        <v>37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6"/>
      <c r="D6" s="9"/>
    </row>
    <row r="7" spans="1:4" x14ac:dyDescent="0.25">
      <c r="A7" s="9"/>
      <c r="B7" s="11"/>
      <c r="C7" s="36"/>
      <c r="D7" s="9"/>
    </row>
    <row r="8" spans="1:4" x14ac:dyDescent="0.25">
      <c r="A8" s="9"/>
      <c r="B8" s="11"/>
      <c r="C8" s="36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7" t="s">
        <v>65</v>
      </c>
      <c r="C1" s="77"/>
      <c r="D1" s="77"/>
      <c r="E1" s="6"/>
      <c r="F1" s="6"/>
      <c r="G1" s="6"/>
      <c r="H1" s="6"/>
    </row>
    <row r="2" spans="1:8" ht="15.75" x14ac:dyDescent="0.25">
      <c r="A2" s="1"/>
      <c r="B2" s="78" t="s">
        <v>39</v>
      </c>
      <c r="C2" s="78"/>
      <c r="D2" s="78"/>
      <c r="E2" s="1"/>
      <c r="F2" s="1"/>
      <c r="G2" s="1"/>
      <c r="H2" s="1"/>
    </row>
    <row r="3" spans="1:8" ht="15.75" x14ac:dyDescent="0.25">
      <c r="A3" s="1"/>
      <c r="B3" s="77" t="s">
        <v>36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57"/>
      <c r="B5" s="63" t="s">
        <v>5</v>
      </c>
      <c r="C5" s="64"/>
      <c r="D5" s="57"/>
      <c r="E5" s="1"/>
      <c r="F5" s="1"/>
      <c r="G5" s="1"/>
      <c r="H5" s="1"/>
    </row>
    <row r="6" spans="1:8" s="1" customFormat="1" x14ac:dyDescent="0.25">
      <c r="A6" s="59">
        <v>1</v>
      </c>
      <c r="B6" s="59" t="s">
        <v>66</v>
      </c>
      <c r="C6" s="59">
        <v>14544</v>
      </c>
      <c r="D6" s="58">
        <f>C6</f>
        <v>14544</v>
      </c>
    </row>
    <row r="7" spans="1:8" s="1" customFormat="1" x14ac:dyDescent="0.25">
      <c r="A7" s="59"/>
      <c r="B7" s="59"/>
      <c r="C7" s="59"/>
      <c r="D7" s="65"/>
    </row>
    <row r="8" spans="1:8" s="5" customFormat="1" x14ac:dyDescent="0.25">
      <c r="A8" s="62"/>
      <c r="B8" s="62"/>
      <c r="C8" s="62"/>
      <c r="D8" s="66"/>
    </row>
    <row r="9" spans="1:8" x14ac:dyDescent="0.25">
      <c r="A9" s="61"/>
      <c r="B9" s="58"/>
      <c r="C9" s="61"/>
      <c r="D9" s="66"/>
    </row>
    <row r="10" spans="1:8" x14ac:dyDescent="0.25">
      <c r="A10" s="61"/>
      <c r="B10" s="59"/>
      <c r="C10" s="61"/>
      <c r="D10" s="66"/>
    </row>
    <row r="11" spans="1:8" s="5" customFormat="1" x14ac:dyDescent="0.25">
      <c r="A11" s="61"/>
      <c r="B11" s="59"/>
      <c r="C11" s="61"/>
      <c r="D11" s="66"/>
    </row>
    <row r="12" spans="1:8" x14ac:dyDescent="0.25">
      <c r="A12" s="61"/>
      <c r="B12" s="58"/>
      <c r="C12" s="62"/>
      <c r="D12" s="66"/>
    </row>
    <row r="13" spans="1:8" x14ac:dyDescent="0.25">
      <c r="A13" s="62"/>
      <c r="B13" s="58"/>
      <c r="C13" s="62"/>
      <c r="D13" s="66"/>
    </row>
    <row r="14" spans="1:8" x14ac:dyDescent="0.25">
      <c r="A14" s="61"/>
      <c r="B14" s="71"/>
      <c r="C14" s="61"/>
      <c r="D14" s="66"/>
    </row>
    <row r="15" spans="1:8" x14ac:dyDescent="0.25">
      <c r="A15" s="61"/>
      <c r="B15" s="59"/>
      <c r="C15" s="61"/>
      <c r="D15" s="61"/>
    </row>
    <row r="16" spans="1:8" x14ac:dyDescent="0.25">
      <c r="A16" s="61"/>
      <c r="B16" s="58"/>
      <c r="C16" s="62"/>
      <c r="D16" s="66"/>
    </row>
    <row r="17" spans="1:4" x14ac:dyDescent="0.25">
      <c r="A17" s="61"/>
      <c r="B17" s="58"/>
      <c r="C17" s="61"/>
      <c r="D17" s="61"/>
    </row>
    <row r="18" spans="1:4" x14ac:dyDescent="0.25">
      <c r="A18" s="61"/>
      <c r="B18" s="59"/>
      <c r="C18" s="61"/>
      <c r="D18" s="61"/>
    </row>
    <row r="19" spans="1:4" x14ac:dyDescent="0.25">
      <c r="A19" s="61"/>
      <c r="B19" s="58"/>
      <c r="C19" s="62"/>
      <c r="D19" s="62"/>
    </row>
    <row r="20" spans="1:4" x14ac:dyDescent="0.25">
      <c r="A20" s="61"/>
      <c r="B20" s="58"/>
      <c r="C20" s="62"/>
      <c r="D20" s="62"/>
    </row>
    <row r="21" spans="1:4" x14ac:dyDescent="0.25">
      <c r="A21" s="61"/>
      <c r="B21" s="59"/>
      <c r="C21" s="61"/>
      <c r="D21" s="61"/>
    </row>
    <row r="22" spans="1:4" x14ac:dyDescent="0.25">
      <c r="A22" s="61"/>
      <c r="B22" s="59"/>
      <c r="C22" s="61"/>
      <c r="D22" s="61"/>
    </row>
    <row r="23" spans="1:4" x14ac:dyDescent="0.25">
      <c r="A23" s="61"/>
      <c r="B23" s="58"/>
      <c r="C23" s="62"/>
      <c r="D23" s="62"/>
    </row>
    <row r="24" spans="1:4" x14ac:dyDescent="0.25">
      <c r="A24" s="61"/>
      <c r="B24" s="58"/>
      <c r="C24" s="61"/>
      <c r="D24" s="61"/>
    </row>
    <row r="25" spans="1:4" x14ac:dyDescent="0.25">
      <c r="A25" s="61"/>
      <c r="B25" s="59"/>
      <c r="C25" s="61"/>
      <c r="D25" s="61"/>
    </row>
    <row r="26" spans="1:4" x14ac:dyDescent="0.25">
      <c r="A26" s="61"/>
      <c r="B26" s="58"/>
      <c r="C26" s="62"/>
      <c r="D26" s="62"/>
    </row>
    <row r="27" spans="1:4" x14ac:dyDescent="0.25">
      <c r="A27" s="61"/>
      <c r="B27" s="58"/>
      <c r="C27" s="61"/>
      <c r="D27" s="61"/>
    </row>
    <row r="28" spans="1:4" x14ac:dyDescent="0.25">
      <c r="A28" s="61"/>
      <c r="B28" s="59"/>
      <c r="C28" s="61"/>
      <c r="D28" s="61"/>
    </row>
    <row r="29" spans="1:4" x14ac:dyDescent="0.25">
      <c r="A29" s="61"/>
      <c r="B29" s="58"/>
      <c r="C29" s="62"/>
      <c r="D29" s="62"/>
    </row>
    <row r="30" spans="1:4" x14ac:dyDescent="0.25">
      <c r="A30" s="61"/>
      <c r="B30" s="58"/>
      <c r="C30" s="61"/>
      <c r="D30" s="61"/>
    </row>
    <row r="31" spans="1:4" x14ac:dyDescent="0.25">
      <c r="A31" s="61"/>
      <c r="B31" s="59"/>
      <c r="C31" s="61"/>
      <c r="D31" s="62"/>
    </row>
    <row r="32" spans="1:4" x14ac:dyDescent="0.25">
      <c r="A32" s="61"/>
      <c r="B32" s="58"/>
      <c r="C32" s="62"/>
      <c r="D32" s="62"/>
    </row>
    <row r="33" spans="1:4" x14ac:dyDescent="0.25">
      <c r="A33" s="61"/>
      <c r="B33" s="59"/>
      <c r="C33" s="61"/>
      <c r="D33" s="61"/>
    </row>
    <row r="34" spans="1:4" x14ac:dyDescent="0.25">
      <c r="A34" s="61"/>
      <c r="B34" s="58"/>
      <c r="C34" s="62"/>
      <c r="D34" s="62"/>
    </row>
    <row r="35" spans="1:4" x14ac:dyDescent="0.25">
      <c r="A35" s="67"/>
      <c r="B35" s="67"/>
      <c r="C35" s="67"/>
      <c r="D35" s="67"/>
    </row>
    <row r="36" spans="1:4" x14ac:dyDescent="0.25">
      <c r="A36" s="67"/>
      <c r="B36" s="67"/>
      <c r="C36" s="67"/>
      <c r="D36" s="67"/>
    </row>
    <row r="37" spans="1:4" x14ac:dyDescent="0.25">
      <c r="A37" s="67"/>
      <c r="B37" s="67"/>
      <c r="C37" s="67"/>
      <c r="D37" s="67"/>
    </row>
    <row r="38" spans="1:4" x14ac:dyDescent="0.25">
      <c r="A38" s="67"/>
      <c r="B38" s="67"/>
      <c r="C38" s="67"/>
      <c r="D38" s="67"/>
    </row>
    <row r="39" spans="1:4" x14ac:dyDescent="0.25">
      <c r="A39" s="67"/>
      <c r="B39" s="67"/>
      <c r="C39" s="67"/>
      <c r="D39" s="6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N12" sqref="N12"/>
    </sheetView>
  </sheetViews>
  <sheetFormatPr defaultRowHeight="15" x14ac:dyDescent="0.25"/>
  <cols>
    <col min="1" max="1" width="28.5703125" style="1" customWidth="1"/>
    <col min="2" max="2" width="16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.71093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32506.53</v>
      </c>
      <c r="C4" s="24">
        <f t="shared" ref="C4:N4" si="0">C5+C6+C7</f>
        <v>32506.53</v>
      </c>
      <c r="D4" s="24">
        <f t="shared" si="0"/>
        <v>35044.53</v>
      </c>
      <c r="E4" s="24">
        <f t="shared" si="0"/>
        <v>32506.53</v>
      </c>
      <c r="F4" s="24">
        <f t="shared" si="0"/>
        <v>32506.53</v>
      </c>
      <c r="G4" s="24">
        <f t="shared" si="0"/>
        <v>32506.53</v>
      </c>
      <c r="H4" s="24">
        <f t="shared" si="0"/>
        <v>35348.160000000003</v>
      </c>
      <c r="I4" s="24">
        <f t="shared" si="0"/>
        <v>35348.160000000003</v>
      </c>
      <c r="J4" s="24">
        <f t="shared" si="0"/>
        <v>35348.160000000003</v>
      </c>
      <c r="K4" s="24">
        <f t="shared" si="0"/>
        <v>35348.160000000003</v>
      </c>
      <c r="L4" s="24">
        <f t="shared" si="0"/>
        <v>35348.160000000003</v>
      </c>
      <c r="M4" s="24">
        <f t="shared" si="0"/>
        <v>35348.160000000003</v>
      </c>
      <c r="N4" s="24">
        <f>N5+N6+N7</f>
        <v>409666.1399999999</v>
      </c>
    </row>
    <row r="5" spans="1:14" ht="39" customHeight="1" x14ac:dyDescent="0.35">
      <c r="A5" s="28" t="s">
        <v>17</v>
      </c>
      <c r="B5" s="25">
        <v>23895.53</v>
      </c>
      <c r="C5" s="25">
        <v>23895.53</v>
      </c>
      <c r="D5" s="25">
        <v>23895.53</v>
      </c>
      <c r="E5" s="25">
        <v>23895.53</v>
      </c>
      <c r="F5" s="25">
        <v>23895.53</v>
      </c>
      <c r="G5" s="25">
        <v>23895.53</v>
      </c>
      <c r="H5" s="25">
        <v>26306.61</v>
      </c>
      <c r="I5" s="25">
        <v>26306.61</v>
      </c>
      <c r="J5" s="25">
        <v>26306.61</v>
      </c>
      <c r="K5" s="25">
        <v>26306.61</v>
      </c>
      <c r="L5" s="25">
        <v>26306.61</v>
      </c>
      <c r="M5" s="25">
        <v>26306.61</v>
      </c>
      <c r="N5" s="25">
        <f>SUM(B5:M5)</f>
        <v>301212.83999999991</v>
      </c>
    </row>
    <row r="6" spans="1:14" ht="44.25" customHeight="1" x14ac:dyDescent="0.35">
      <c r="A6" s="28" t="s">
        <v>40</v>
      </c>
      <c r="B6" s="25">
        <v>8611</v>
      </c>
      <c r="C6" s="25">
        <v>8611</v>
      </c>
      <c r="D6" s="25">
        <v>8611</v>
      </c>
      <c r="E6" s="25">
        <v>8611</v>
      </c>
      <c r="F6" s="25">
        <v>8611</v>
      </c>
      <c r="G6" s="25">
        <v>8611</v>
      </c>
      <c r="H6" s="25">
        <v>9041.5499999999993</v>
      </c>
      <c r="I6" s="25">
        <v>9041.5499999999993</v>
      </c>
      <c r="J6" s="25">
        <v>9041.5499999999993</v>
      </c>
      <c r="K6" s="25">
        <v>9041.5499999999993</v>
      </c>
      <c r="L6" s="25">
        <v>9041.5499999999993</v>
      </c>
      <c r="M6" s="25">
        <v>9041.5499999999993</v>
      </c>
      <c r="N6" s="25">
        <f>SUM(B6:M6)</f>
        <v>105915.30000000002</v>
      </c>
    </row>
    <row r="7" spans="1:14" ht="44.25" customHeight="1" x14ac:dyDescent="0.35">
      <c r="A7" s="28" t="s">
        <v>32</v>
      </c>
      <c r="B7" s="25"/>
      <c r="C7" s="25"/>
      <c r="D7" s="25">
        <v>2538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2538</v>
      </c>
    </row>
    <row r="8" spans="1:14" ht="36" customHeight="1" x14ac:dyDescent="0.35">
      <c r="A8" s="29" t="s">
        <v>18</v>
      </c>
      <c r="B8" s="24">
        <f>B9+B10+B11+B12+B13</f>
        <v>34408.549999999996</v>
      </c>
      <c r="C8" s="24">
        <f>C9+C10+C11+C12+C13</f>
        <v>36152.839999999997</v>
      </c>
      <c r="D8" s="24">
        <f t="shared" ref="D8:M8" si="1">D9+D10+D11+D12+D13</f>
        <v>85516.849999999991</v>
      </c>
      <c r="E8" s="24">
        <f t="shared" si="1"/>
        <v>62525.549999999996</v>
      </c>
      <c r="F8" s="24">
        <f t="shared" si="1"/>
        <v>37708.85</v>
      </c>
      <c r="G8" s="24">
        <f t="shared" si="1"/>
        <v>48601.649999999994</v>
      </c>
      <c r="H8" s="24">
        <f t="shared" si="1"/>
        <v>47893.009999999995</v>
      </c>
      <c r="I8" s="24">
        <f t="shared" si="1"/>
        <v>40326.75</v>
      </c>
      <c r="J8" s="24">
        <f t="shared" si="1"/>
        <v>34873.67</v>
      </c>
      <c r="K8" s="24">
        <f t="shared" si="1"/>
        <v>41545.78</v>
      </c>
      <c r="L8" s="24">
        <f t="shared" si="1"/>
        <v>44665.45</v>
      </c>
      <c r="M8" s="24">
        <f t="shared" si="1"/>
        <v>75327.659999999989</v>
      </c>
      <c r="N8" s="24">
        <f t="shared" ref="N8:N23" si="2">SUM(B8:M8)</f>
        <v>589546.61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2158.92</v>
      </c>
      <c r="F9" s="25">
        <v>2158.92</v>
      </c>
      <c r="G9" s="25">
        <v>13529.4</v>
      </c>
      <c r="H9" s="25">
        <v>2158.92</v>
      </c>
      <c r="I9" s="25">
        <v>4310.0600000000004</v>
      </c>
      <c r="J9" s="25">
        <v>2158.92</v>
      </c>
      <c r="K9" s="25">
        <v>4748.72</v>
      </c>
      <c r="L9" s="25">
        <v>9965.82</v>
      </c>
      <c r="M9" s="25">
        <v>13921.82</v>
      </c>
      <c r="N9" s="24">
        <f t="shared" si="2"/>
        <v>61588.26</v>
      </c>
    </row>
    <row r="10" spans="1:14" ht="45.75" customHeight="1" x14ac:dyDescent="0.35">
      <c r="A10" s="28" t="s">
        <v>20</v>
      </c>
      <c r="B10" s="26">
        <v>5616</v>
      </c>
      <c r="C10" s="25">
        <v>6054</v>
      </c>
      <c r="D10" s="25">
        <v>8316</v>
      </c>
      <c r="E10" s="25">
        <v>5616</v>
      </c>
      <c r="F10" s="25">
        <v>7135</v>
      </c>
      <c r="G10" s="25">
        <v>7049.2</v>
      </c>
      <c r="H10" s="25">
        <v>15981.39</v>
      </c>
      <c r="I10" s="25">
        <v>7198</v>
      </c>
      <c r="J10" s="25">
        <v>5616</v>
      </c>
      <c r="K10" s="25">
        <v>7384.6</v>
      </c>
      <c r="L10" s="25">
        <v>5735.6</v>
      </c>
      <c r="M10" s="25">
        <v>10958.6</v>
      </c>
      <c r="N10" s="24">
        <f t="shared" si="2"/>
        <v>92660.390000000014</v>
      </c>
    </row>
    <row r="11" spans="1:14" ht="45.75" customHeight="1" x14ac:dyDescent="0.35">
      <c r="A11" s="37" t="s">
        <v>30</v>
      </c>
      <c r="B11" s="26"/>
      <c r="C11" s="25">
        <v>308.76</v>
      </c>
      <c r="D11" s="25">
        <v>46627</v>
      </c>
      <c r="E11" s="25">
        <v>28117</v>
      </c>
      <c r="F11" s="25"/>
      <c r="G11" s="25"/>
      <c r="H11" s="25">
        <v>744</v>
      </c>
      <c r="I11" s="25"/>
      <c r="J11" s="25"/>
      <c r="K11" s="25"/>
      <c r="L11" s="25">
        <v>549.1</v>
      </c>
      <c r="M11" s="25">
        <v>5657.24</v>
      </c>
      <c r="N11" s="24">
        <f t="shared" si="2"/>
        <v>82003.10000000002</v>
      </c>
    </row>
    <row r="12" spans="1:14" ht="45.75" customHeight="1" x14ac:dyDescent="0.35">
      <c r="A12" s="37" t="s">
        <v>38</v>
      </c>
      <c r="B12" s="26">
        <v>25446.1</v>
      </c>
      <c r="C12" s="26">
        <v>25446.1</v>
      </c>
      <c r="D12" s="25">
        <v>25446.1</v>
      </c>
      <c r="E12" s="25">
        <v>25446.1</v>
      </c>
      <c r="F12" s="25">
        <v>25446.1</v>
      </c>
      <c r="G12" s="25">
        <v>25446.1</v>
      </c>
      <c r="H12" s="25">
        <v>25446.1</v>
      </c>
      <c r="I12" s="25">
        <v>25446.1</v>
      </c>
      <c r="J12" s="25">
        <v>25446.1</v>
      </c>
      <c r="K12" s="25">
        <v>25446.1</v>
      </c>
      <c r="L12" s="25">
        <v>25446.1</v>
      </c>
      <c r="M12" s="25">
        <v>39446.1</v>
      </c>
      <c r="N12" s="24">
        <f t="shared" si="2"/>
        <v>319353.2</v>
      </c>
    </row>
    <row r="13" spans="1:14" ht="21.75" customHeight="1" x14ac:dyDescent="0.35">
      <c r="A13" s="28" t="s">
        <v>21</v>
      </c>
      <c r="B13" s="25">
        <v>1187.53</v>
      </c>
      <c r="C13" s="25">
        <v>2185.06</v>
      </c>
      <c r="D13" s="25">
        <v>2968.83</v>
      </c>
      <c r="E13" s="25">
        <v>1187.53</v>
      </c>
      <c r="F13" s="25">
        <v>2968.83</v>
      </c>
      <c r="G13" s="25">
        <v>2576.9499999999998</v>
      </c>
      <c r="H13" s="24">
        <v>3562.6</v>
      </c>
      <c r="I13" s="25">
        <v>3372.59</v>
      </c>
      <c r="J13" s="25">
        <v>1652.65</v>
      </c>
      <c r="K13" s="25">
        <v>3966.36</v>
      </c>
      <c r="L13" s="25">
        <v>2968.83</v>
      </c>
      <c r="M13" s="25">
        <v>5343.9</v>
      </c>
      <c r="N13" s="25">
        <f t="shared" si="2"/>
        <v>33941.660000000003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17744</v>
      </c>
      <c r="D14" s="24">
        <f t="shared" si="3"/>
        <v>2800</v>
      </c>
      <c r="E14" s="24">
        <f t="shared" si="3"/>
        <v>38702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6400</v>
      </c>
      <c r="M14" s="24">
        <f t="shared" si="3"/>
        <v>18245.2</v>
      </c>
      <c r="N14" s="24">
        <f>N15+N16+N17</f>
        <v>83891.199999999997</v>
      </c>
    </row>
    <row r="15" spans="1:14" ht="42" customHeight="1" x14ac:dyDescent="0.35">
      <c r="A15" s="28" t="s">
        <v>23</v>
      </c>
      <c r="B15" s="25"/>
      <c r="C15" s="25">
        <v>14544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2"/>
        <v>14544</v>
      </c>
    </row>
    <row r="16" spans="1:14" ht="40.5" customHeight="1" x14ac:dyDescent="0.35">
      <c r="A16" s="28" t="s">
        <v>24</v>
      </c>
      <c r="B16" s="25"/>
      <c r="C16" s="25">
        <v>3200</v>
      </c>
      <c r="D16" s="25">
        <v>2800</v>
      </c>
      <c r="E16" s="25">
        <v>38702</v>
      </c>
      <c r="F16" s="25"/>
      <c r="G16" s="25"/>
      <c r="H16" s="25"/>
      <c r="I16" s="25"/>
      <c r="J16" s="25"/>
      <c r="K16" s="25"/>
      <c r="L16" s="25">
        <v>6400</v>
      </c>
      <c r="M16" s="25">
        <v>18245.2</v>
      </c>
      <c r="N16" s="25">
        <f t="shared" si="2"/>
        <v>69347.199999999997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48" t="s">
        <v>51</v>
      </c>
      <c r="B18" s="25"/>
      <c r="C18" s="25"/>
      <c r="D18" s="25"/>
      <c r="E18" s="25">
        <v>42686</v>
      </c>
      <c r="F18" s="25">
        <v>9916.4</v>
      </c>
      <c r="G18" s="25">
        <v>8681.5</v>
      </c>
      <c r="H18" s="25">
        <v>5063</v>
      </c>
      <c r="I18" s="25"/>
      <c r="J18" s="25"/>
      <c r="K18" s="25"/>
      <c r="L18" s="25"/>
      <c r="M18" s="25"/>
      <c r="N18" s="25">
        <f>SUM(B18:M18)</f>
        <v>66346.899999999994</v>
      </c>
    </row>
    <row r="19" spans="1:14" ht="40.5" customHeight="1" x14ac:dyDescent="0.35">
      <c r="A19" s="29" t="s">
        <v>53</v>
      </c>
      <c r="B19" s="24">
        <f>B20+B21+B22</f>
        <v>5670.8899999999994</v>
      </c>
      <c r="C19" s="24">
        <f t="shared" ref="C19:M19" si="4">C20+C21+C22</f>
        <v>-1177.25</v>
      </c>
      <c r="D19" s="24">
        <f t="shared" si="4"/>
        <v>10796.46</v>
      </c>
      <c r="E19" s="24">
        <f t="shared" si="4"/>
        <v>7852.1900000000005</v>
      </c>
      <c r="F19" s="24">
        <f t="shared" si="4"/>
        <v>13524</v>
      </c>
      <c r="G19" s="24">
        <f t="shared" si="4"/>
        <v>3489.5499999999997</v>
      </c>
      <c r="H19" s="24">
        <f t="shared" si="4"/>
        <v>5608.57</v>
      </c>
      <c r="I19" s="24">
        <f t="shared" si="4"/>
        <v>12650.27</v>
      </c>
      <c r="J19" s="38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58414.680000000008</v>
      </c>
    </row>
    <row r="20" spans="1:14" ht="40.5" customHeight="1" x14ac:dyDescent="0.35">
      <c r="A20" s="28" t="s">
        <v>54</v>
      </c>
      <c r="B20" s="25">
        <v>-2202.98</v>
      </c>
      <c r="C20" s="25">
        <v>-208.39</v>
      </c>
      <c r="D20" s="25">
        <v>2054.13</v>
      </c>
      <c r="E20" s="25">
        <v>4405.96</v>
      </c>
      <c r="F20" s="25">
        <v>7889.05</v>
      </c>
      <c r="G20" s="25">
        <v>1012.18</v>
      </c>
      <c r="H20" s="25">
        <v>535.86</v>
      </c>
      <c r="I20" s="25">
        <v>5775.38</v>
      </c>
      <c r="J20" s="52"/>
      <c r="K20" s="25"/>
      <c r="L20" s="25"/>
      <c r="M20" s="25"/>
      <c r="N20" s="25">
        <f t="shared" si="5"/>
        <v>19261.190000000002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52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56</v>
      </c>
      <c r="B22" s="25">
        <v>7873.87</v>
      </c>
      <c r="C22" s="25">
        <v>-968.86</v>
      </c>
      <c r="D22" s="25">
        <v>8742.33</v>
      </c>
      <c r="E22" s="25">
        <v>3446.23</v>
      </c>
      <c r="F22" s="25">
        <v>5634.95</v>
      </c>
      <c r="G22" s="25">
        <v>2477.37</v>
      </c>
      <c r="H22" s="25">
        <v>5072.71</v>
      </c>
      <c r="I22" s="25">
        <v>6874.89</v>
      </c>
      <c r="J22" s="52"/>
      <c r="K22" s="25"/>
      <c r="L22" s="25"/>
      <c r="M22" s="25"/>
      <c r="N22" s="25">
        <f t="shared" si="5"/>
        <v>39153.49</v>
      </c>
    </row>
    <row r="23" spans="1:14" ht="39.75" customHeight="1" x14ac:dyDescent="0.35">
      <c r="A23" s="29" t="s">
        <v>58</v>
      </c>
      <c r="B23" s="24">
        <v>15844.61</v>
      </c>
      <c r="C23" s="24">
        <v>15844.61</v>
      </c>
      <c r="D23" s="24">
        <v>15844.61</v>
      </c>
      <c r="E23" s="24">
        <v>15844.61</v>
      </c>
      <c r="F23" s="24">
        <v>15844.61</v>
      </c>
      <c r="G23" s="24">
        <v>15844.61</v>
      </c>
      <c r="H23" s="24">
        <v>17437.68</v>
      </c>
      <c r="I23" s="24">
        <v>17437.68</v>
      </c>
      <c r="J23" s="38">
        <v>17437.68</v>
      </c>
      <c r="K23" s="24">
        <v>17437.68</v>
      </c>
      <c r="L23" s="24">
        <v>17437.68</v>
      </c>
      <c r="M23" s="24">
        <v>17437.68</v>
      </c>
      <c r="N23" s="24">
        <f t="shared" si="2"/>
        <v>199693.73999999996</v>
      </c>
    </row>
    <row r="24" spans="1:14" ht="22.5" customHeight="1" x14ac:dyDescent="0.35">
      <c r="A24" s="29" t="s">
        <v>25</v>
      </c>
      <c r="B24" s="24">
        <f>B4+B8+B14+B23+B18+B19</f>
        <v>88430.579999999987</v>
      </c>
      <c r="C24" s="24">
        <f t="shared" ref="C24:N24" si="6">C4+C8+C14+C23+C18+C19</f>
        <v>101070.73</v>
      </c>
      <c r="D24" s="24">
        <f t="shared" si="6"/>
        <v>150002.44999999998</v>
      </c>
      <c r="E24" s="24">
        <f t="shared" si="6"/>
        <v>200116.88</v>
      </c>
      <c r="F24" s="24">
        <f t="shared" si="6"/>
        <v>109500.39</v>
      </c>
      <c r="G24" s="24">
        <f t="shared" si="6"/>
        <v>109123.84</v>
      </c>
      <c r="H24" s="24">
        <f t="shared" si="6"/>
        <v>111350.42000000001</v>
      </c>
      <c r="I24" s="24">
        <f t="shared" si="6"/>
        <v>105762.86</v>
      </c>
      <c r="J24" s="24">
        <f t="shared" si="6"/>
        <v>87659.510000000009</v>
      </c>
      <c r="K24" s="24">
        <f t="shared" si="6"/>
        <v>94331.62</v>
      </c>
      <c r="L24" s="24">
        <f t="shared" si="6"/>
        <v>103851.29000000001</v>
      </c>
      <c r="M24" s="24">
        <f t="shared" si="6"/>
        <v>146358.69999999998</v>
      </c>
      <c r="N24" s="24">
        <f>N4+N8+N14+N23+N18+N19</f>
        <v>1407559.2699999998</v>
      </c>
    </row>
    <row r="25" spans="1:14" ht="15.75" x14ac:dyDescent="0.25">
      <c r="A25" s="80" t="s">
        <v>60</v>
      </c>
      <c r="B25" s="80"/>
      <c r="C25" s="80"/>
      <c r="D25" s="30"/>
      <c r="E25" s="30"/>
      <c r="F25" s="30"/>
      <c r="G25" s="39"/>
      <c r="H25" s="30"/>
      <c r="I25" s="30"/>
      <c r="J25" s="30"/>
      <c r="K25" s="30"/>
      <c r="L25" s="81" t="s">
        <v>29</v>
      </c>
      <c r="M25" s="81"/>
      <c r="N25" s="81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80" t="s">
        <v>27</v>
      </c>
      <c r="B27" s="80"/>
      <c r="C27" s="80"/>
      <c r="D27" s="30"/>
      <c r="E27" s="30"/>
      <c r="F27" s="30"/>
      <c r="G27" s="30"/>
      <c r="H27" s="30"/>
      <c r="I27" s="30"/>
      <c r="J27" s="30"/>
      <c r="K27" s="30"/>
      <c r="L27" s="81" t="s">
        <v>33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workbookViewId="0">
      <selection activeCell="D48" sqref="D48"/>
    </sheetView>
  </sheetViews>
  <sheetFormatPr defaultRowHeight="15" x14ac:dyDescent="0.25"/>
  <cols>
    <col min="1" max="1" width="4.140625" customWidth="1"/>
    <col min="2" max="2" width="5.7109375" customWidth="1"/>
    <col min="3" max="3" width="52.85546875" customWidth="1"/>
    <col min="4" max="4" width="10.140625" bestFit="1" customWidth="1"/>
    <col min="5" max="5" width="18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40" t="s">
        <v>42</v>
      </c>
      <c r="B4" s="40" t="s">
        <v>42</v>
      </c>
      <c r="C4" s="40"/>
      <c r="D4" s="40" t="s">
        <v>43</v>
      </c>
      <c r="E4" s="40" t="s">
        <v>44</v>
      </c>
    </row>
    <row r="5" spans="1:7" x14ac:dyDescent="0.25">
      <c r="A5" s="41" t="s">
        <v>45</v>
      </c>
      <c r="B5" s="41" t="s">
        <v>46</v>
      </c>
      <c r="C5" s="41" t="s">
        <v>47</v>
      </c>
      <c r="D5" s="41" t="s">
        <v>48</v>
      </c>
      <c r="E5" s="41" t="s">
        <v>49</v>
      </c>
    </row>
    <row r="6" spans="1:7" x14ac:dyDescent="0.25">
      <c r="A6" s="33"/>
      <c r="B6" s="33"/>
      <c r="C6" s="42"/>
      <c r="D6" s="43"/>
      <c r="E6" s="33"/>
    </row>
    <row r="7" spans="1:7" x14ac:dyDescent="0.25">
      <c r="A7" s="33"/>
      <c r="B7" s="33"/>
      <c r="C7" s="42"/>
      <c r="D7" s="43"/>
      <c r="E7" s="33"/>
    </row>
    <row r="8" spans="1:7" x14ac:dyDescent="0.25">
      <c r="A8" s="33"/>
      <c r="B8" s="33"/>
      <c r="C8" s="42"/>
      <c r="D8" s="43"/>
      <c r="E8" s="33"/>
    </row>
    <row r="9" spans="1:7" x14ac:dyDescent="0.25">
      <c r="A9" s="33"/>
      <c r="B9" s="33"/>
      <c r="C9" s="42"/>
      <c r="D9" s="43"/>
      <c r="E9" s="44"/>
    </row>
    <row r="10" spans="1:7" x14ac:dyDescent="0.25">
      <c r="A10" s="33"/>
      <c r="B10" s="33"/>
      <c r="C10" s="42"/>
      <c r="D10" s="43"/>
      <c r="E10" s="44"/>
    </row>
    <row r="11" spans="1:7" x14ac:dyDescent="0.25">
      <c r="A11" s="33"/>
      <c r="B11" s="33"/>
      <c r="C11" s="42"/>
      <c r="D11" s="43"/>
      <c r="E11" s="33"/>
    </row>
    <row r="12" spans="1:7" x14ac:dyDescent="0.25">
      <c r="A12" s="33"/>
      <c r="B12" s="33"/>
      <c r="C12" s="42"/>
      <c r="D12" s="43"/>
      <c r="E12" s="33"/>
    </row>
    <row r="13" spans="1:7" x14ac:dyDescent="0.25">
      <c r="A13" s="33"/>
      <c r="B13" s="33"/>
      <c r="C13" s="42"/>
      <c r="D13" s="43"/>
      <c r="E13" s="33"/>
    </row>
    <row r="14" spans="1:7" x14ac:dyDescent="0.25">
      <c r="A14" s="33"/>
      <c r="B14" s="33"/>
      <c r="C14" s="42"/>
      <c r="D14" s="43"/>
      <c r="E14" s="44"/>
    </row>
    <row r="15" spans="1:7" x14ac:dyDescent="0.25">
      <c r="A15" s="33"/>
      <c r="B15" s="33"/>
      <c r="C15" s="42"/>
      <c r="D15" s="43"/>
      <c r="E15" s="33"/>
    </row>
    <row r="16" spans="1:7" x14ac:dyDescent="0.25">
      <c r="A16" s="33"/>
      <c r="B16" s="33"/>
      <c r="C16" s="42"/>
      <c r="D16" s="43"/>
      <c r="E16" s="33"/>
    </row>
    <row r="17" spans="1:5" x14ac:dyDescent="0.25">
      <c r="A17" s="33"/>
      <c r="B17" s="33"/>
      <c r="C17" s="42"/>
      <c r="D17" s="43"/>
      <c r="E17" s="33"/>
    </row>
    <row r="18" spans="1:5" x14ac:dyDescent="0.25">
      <c r="A18" s="33"/>
      <c r="B18" s="33"/>
      <c r="C18" s="42"/>
      <c r="D18" s="43"/>
      <c r="E18" s="33"/>
    </row>
    <row r="19" spans="1:5" x14ac:dyDescent="0.25">
      <c r="A19" s="33"/>
      <c r="B19" s="33"/>
      <c r="C19" s="42"/>
      <c r="D19" s="43"/>
      <c r="E19" s="33"/>
    </row>
    <row r="20" spans="1:5" x14ac:dyDescent="0.25">
      <c r="A20" s="33"/>
      <c r="B20" s="33"/>
      <c r="C20" s="42"/>
      <c r="D20" s="43"/>
      <c r="E20" s="33"/>
    </row>
    <row r="21" spans="1:5" x14ac:dyDescent="0.25">
      <c r="A21" s="33"/>
      <c r="B21" s="33"/>
      <c r="C21" s="42"/>
      <c r="D21" s="43"/>
      <c r="E21" s="33"/>
    </row>
    <row r="22" spans="1:5" x14ac:dyDescent="0.25">
      <c r="A22" s="33"/>
      <c r="B22" s="33"/>
      <c r="C22" s="42"/>
      <c r="D22" s="43"/>
      <c r="E22" s="33"/>
    </row>
    <row r="23" spans="1:5" x14ac:dyDescent="0.25">
      <c r="A23" s="33"/>
      <c r="B23" s="33"/>
      <c r="C23" s="42"/>
      <c r="D23" s="43"/>
      <c r="E23" s="33"/>
    </row>
    <row r="24" spans="1:5" x14ac:dyDescent="0.25">
      <c r="A24" s="33"/>
      <c r="B24" s="33"/>
      <c r="C24" s="42"/>
      <c r="D24" s="43"/>
      <c r="E24" s="33"/>
    </row>
    <row r="25" spans="1:5" x14ac:dyDescent="0.25">
      <c r="A25" s="33"/>
      <c r="B25" s="33"/>
      <c r="C25" s="42"/>
      <c r="D25" s="43"/>
      <c r="E25" s="44"/>
    </row>
    <row r="26" spans="1:5" x14ac:dyDescent="0.25">
      <c r="A26" s="33"/>
      <c r="B26" s="33"/>
      <c r="C26" s="42"/>
      <c r="D26" s="43"/>
      <c r="E26" s="33"/>
    </row>
    <row r="27" spans="1:5" x14ac:dyDescent="0.25">
      <c r="A27" s="33"/>
      <c r="B27" s="33"/>
      <c r="C27" s="42"/>
      <c r="D27" s="43"/>
      <c r="E27" s="33"/>
    </row>
    <row r="28" spans="1:5" x14ac:dyDescent="0.25">
      <c r="A28" s="33"/>
      <c r="B28" s="33"/>
      <c r="C28" s="35"/>
      <c r="D28" s="43"/>
      <c r="E28" s="33"/>
    </row>
    <row r="29" spans="1:5" x14ac:dyDescent="0.25">
      <c r="A29" s="33"/>
      <c r="B29" s="33"/>
      <c r="C29" s="42"/>
      <c r="D29" s="43"/>
      <c r="E29" s="33"/>
    </row>
    <row r="30" spans="1:5" x14ac:dyDescent="0.25">
      <c r="A30" s="33"/>
      <c r="B30" s="33"/>
      <c r="C30" s="42"/>
      <c r="D30" s="43"/>
      <c r="E30" s="33"/>
    </row>
    <row r="31" spans="1:5" x14ac:dyDescent="0.25">
      <c r="A31" s="33"/>
      <c r="B31" s="33"/>
      <c r="C31" s="42"/>
      <c r="D31" s="43"/>
      <c r="E31" s="33"/>
    </row>
    <row r="32" spans="1:5" x14ac:dyDescent="0.25">
      <c r="A32" s="33"/>
      <c r="B32" s="33"/>
      <c r="C32" s="42"/>
      <c r="D32" s="43"/>
      <c r="E32" s="33"/>
    </row>
    <row r="33" spans="1:5" x14ac:dyDescent="0.25">
      <c r="A33" s="33"/>
      <c r="B33" s="33"/>
      <c r="C33" s="42"/>
      <c r="D33" s="43"/>
      <c r="E33" s="33"/>
    </row>
    <row r="34" spans="1:5" x14ac:dyDescent="0.25">
      <c r="A34" s="33"/>
      <c r="B34" s="33"/>
      <c r="C34" s="42"/>
      <c r="D34" s="43"/>
      <c r="E34" s="33"/>
    </row>
    <row r="35" spans="1:5" x14ac:dyDescent="0.25">
      <c r="A35" s="33"/>
      <c r="B35" s="33"/>
      <c r="C35" s="42"/>
      <c r="D35" s="43"/>
      <c r="E35" s="33"/>
    </row>
    <row r="36" spans="1:5" x14ac:dyDescent="0.25">
      <c r="A36" s="33"/>
      <c r="B36" s="33"/>
      <c r="C36" s="42"/>
      <c r="D36" s="43"/>
      <c r="E36" s="33"/>
    </row>
    <row r="37" spans="1:5" x14ac:dyDescent="0.25">
      <c r="A37" s="33"/>
      <c r="B37" s="33"/>
      <c r="C37" s="42"/>
      <c r="D37" s="43"/>
      <c r="E37" s="33"/>
    </row>
    <row r="38" spans="1:5" x14ac:dyDescent="0.25">
      <c r="A38" s="33"/>
      <c r="B38" s="33"/>
      <c r="C38" s="42"/>
      <c r="D38" s="43"/>
      <c r="E38" s="33"/>
    </row>
    <row r="39" spans="1:5" x14ac:dyDescent="0.25">
      <c r="A39" s="33"/>
      <c r="B39" s="33"/>
      <c r="C39" s="42"/>
      <c r="D39" s="43"/>
      <c r="E39" s="33"/>
    </row>
    <row r="40" spans="1:5" ht="15.75" customHeight="1" x14ac:dyDescent="0.25">
      <c r="A40" s="33"/>
      <c r="B40" s="33"/>
      <c r="C40" s="42"/>
      <c r="D40" s="43"/>
      <c r="E40" s="33"/>
    </row>
    <row r="41" spans="1:5" x14ac:dyDescent="0.25">
      <c r="A41" s="33"/>
      <c r="B41" s="33"/>
      <c r="C41" s="42"/>
      <c r="D41" s="43"/>
      <c r="E41" s="33"/>
    </row>
    <row r="42" spans="1:5" x14ac:dyDescent="0.25">
      <c r="A42" s="33"/>
      <c r="B42" s="33"/>
      <c r="C42" s="42"/>
      <c r="D42" s="43"/>
      <c r="E42" s="44"/>
    </row>
    <row r="43" spans="1:5" x14ac:dyDescent="0.25">
      <c r="A43" s="33"/>
      <c r="B43" s="33"/>
      <c r="C43" s="42"/>
      <c r="D43" s="43"/>
      <c r="E43" s="33"/>
    </row>
    <row r="44" spans="1:5" x14ac:dyDescent="0.25">
      <c r="A44" s="33"/>
      <c r="B44" s="33"/>
      <c r="C44" s="42"/>
      <c r="D44" s="43"/>
      <c r="E44" s="33"/>
    </row>
    <row r="45" spans="1:5" x14ac:dyDescent="0.25">
      <c r="A45" s="33"/>
      <c r="B45" s="33"/>
      <c r="C45" s="42"/>
      <c r="D45" s="43"/>
      <c r="E45" s="33"/>
    </row>
    <row r="46" spans="1:5" x14ac:dyDescent="0.25">
      <c r="A46" s="33"/>
      <c r="B46" s="33"/>
      <c r="C46" s="42"/>
      <c r="D46" s="43"/>
      <c r="E46" s="33"/>
    </row>
    <row r="47" spans="1:5" x14ac:dyDescent="0.25">
      <c r="A47" s="33"/>
      <c r="B47" s="33"/>
      <c r="C47" s="42"/>
      <c r="D47" s="43"/>
      <c r="E47" s="33"/>
    </row>
    <row r="48" spans="1:5" x14ac:dyDescent="0.25">
      <c r="A48" s="33"/>
      <c r="B48" s="33"/>
      <c r="C48" s="42"/>
      <c r="D48" s="43"/>
      <c r="E48" s="33"/>
    </row>
    <row r="49" spans="1:5" x14ac:dyDescent="0.25">
      <c r="A49" s="33"/>
      <c r="B49" s="33"/>
      <c r="C49" s="42"/>
      <c r="D49" s="43"/>
      <c r="E49" s="33"/>
    </row>
    <row r="50" spans="1:5" x14ac:dyDescent="0.25">
      <c r="A50" s="33"/>
      <c r="B50" s="33"/>
      <c r="C50" s="42"/>
      <c r="D50" s="43"/>
      <c r="E50" s="33"/>
    </row>
    <row r="51" spans="1:5" x14ac:dyDescent="0.25">
      <c r="A51" s="33"/>
      <c r="B51" s="33"/>
      <c r="C51" s="42"/>
      <c r="D51" s="43"/>
      <c r="E51" s="33"/>
    </row>
    <row r="52" spans="1:5" x14ac:dyDescent="0.25">
      <c r="A52" s="33"/>
      <c r="B52" s="33"/>
      <c r="C52" s="42"/>
      <c r="D52" s="43"/>
      <c r="E52" s="33"/>
    </row>
    <row r="53" spans="1:5" x14ac:dyDescent="0.25">
      <c r="A53" s="33"/>
      <c r="B53" s="33"/>
      <c r="C53" s="42"/>
      <c r="D53" s="47"/>
      <c r="E53" s="33"/>
    </row>
    <row r="54" spans="1:5" x14ac:dyDescent="0.25">
      <c r="A54" s="33"/>
      <c r="B54" s="33"/>
      <c r="C54" s="42"/>
      <c r="D54" s="13"/>
      <c r="E54" s="33"/>
    </row>
    <row r="55" spans="1:5" x14ac:dyDescent="0.25">
      <c r="A55" s="33"/>
      <c r="B55" s="33"/>
      <c r="C55" s="42"/>
      <c r="D55" s="13"/>
      <c r="E55" s="33"/>
    </row>
    <row r="56" spans="1:5" x14ac:dyDescent="0.25">
      <c r="A56" s="33"/>
      <c r="B56" s="33"/>
      <c r="C56" s="42"/>
      <c r="D56" s="13"/>
      <c r="E56" s="33"/>
    </row>
    <row r="57" spans="1:5" x14ac:dyDescent="0.25">
      <c r="A57" s="33"/>
      <c r="B57" s="33"/>
      <c r="C57" s="42"/>
      <c r="D57" s="13"/>
      <c r="E57" s="33"/>
    </row>
    <row r="58" spans="1:5" x14ac:dyDescent="0.25">
      <c r="A58" s="33"/>
      <c r="B58" s="33"/>
      <c r="C58" s="42"/>
      <c r="D58" s="13"/>
      <c r="E58" s="33"/>
    </row>
    <row r="59" spans="1:5" x14ac:dyDescent="0.25">
      <c r="A59" s="33"/>
      <c r="B59" s="33"/>
      <c r="C59" s="42"/>
      <c r="D59" s="13"/>
      <c r="E59" s="33"/>
    </row>
    <row r="60" spans="1:5" x14ac:dyDescent="0.25">
      <c r="A60" s="33"/>
      <c r="B60" s="33"/>
      <c r="C60" s="42"/>
      <c r="D60" s="13"/>
      <c r="E60" s="33"/>
    </row>
    <row r="61" spans="1:5" x14ac:dyDescent="0.25">
      <c r="A61" s="33"/>
      <c r="B61" s="33"/>
      <c r="C61" s="42"/>
      <c r="D61" s="13"/>
      <c r="E61" s="33"/>
    </row>
    <row r="62" spans="1:5" x14ac:dyDescent="0.25">
      <c r="A62" s="33"/>
      <c r="B62" s="33"/>
      <c r="C62" s="42"/>
      <c r="D62" s="13"/>
      <c r="E62" s="33"/>
    </row>
    <row r="63" spans="1:5" x14ac:dyDescent="0.25">
      <c r="A63" s="33"/>
      <c r="B63" s="33"/>
      <c r="C63" s="13"/>
      <c r="D63" s="13"/>
      <c r="E63" s="33"/>
    </row>
    <row r="64" spans="1:5" x14ac:dyDescent="0.25">
      <c r="A64" s="33"/>
      <c r="B64" s="33"/>
      <c r="C64" s="13"/>
      <c r="D64" s="13"/>
      <c r="E64" s="33"/>
    </row>
    <row r="65" spans="1:5" x14ac:dyDescent="0.25">
      <c r="A65" s="33"/>
      <c r="B65" s="33"/>
      <c r="C65" s="13"/>
      <c r="D65" s="13"/>
      <c r="E65" s="33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B15" sqref="B15"/>
    </sheetView>
  </sheetViews>
  <sheetFormatPr defaultRowHeight="15" x14ac:dyDescent="0.25"/>
  <cols>
    <col min="1" max="1" width="5.140625" customWidth="1"/>
    <col min="2" max="2" width="56.140625" customWidth="1"/>
    <col min="3" max="4" width="9.7109375" customWidth="1"/>
  </cols>
  <sheetData>
    <row r="1" spans="1:4" ht="15.75" x14ac:dyDescent="0.25">
      <c r="A1" s="1"/>
      <c r="B1" s="77" t="s">
        <v>64</v>
      </c>
      <c r="C1" s="77"/>
      <c r="D1" s="77"/>
    </row>
    <row r="2" spans="1:4" ht="15.75" x14ac:dyDescent="0.25">
      <c r="A2" s="1"/>
      <c r="B2" s="78" t="s">
        <v>39</v>
      </c>
      <c r="C2" s="78"/>
      <c r="D2" s="78"/>
    </row>
    <row r="3" spans="1:4" ht="15.75" x14ac:dyDescent="0.25">
      <c r="A3" s="1"/>
      <c r="B3" s="77" t="s">
        <v>50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ht="15.75" x14ac:dyDescent="0.25">
      <c r="A5" s="7"/>
      <c r="B5" s="73" t="s">
        <v>7</v>
      </c>
      <c r="C5" s="9"/>
      <c r="D5" s="7"/>
    </row>
    <row r="6" spans="1:4" ht="31.5" x14ac:dyDescent="0.25">
      <c r="A6" s="7">
        <v>1</v>
      </c>
      <c r="B6" s="74" t="s">
        <v>78</v>
      </c>
      <c r="C6" s="11">
        <f>42207+479</f>
        <v>42686</v>
      </c>
      <c r="D6" s="7"/>
    </row>
    <row r="7" spans="1:4" x14ac:dyDescent="0.25">
      <c r="A7" s="11"/>
      <c r="B7" s="3" t="s">
        <v>75</v>
      </c>
      <c r="C7" s="3">
        <f>SUM(C6:C6)</f>
        <v>42686</v>
      </c>
      <c r="D7" s="72">
        <f>C7</f>
        <v>42686</v>
      </c>
    </row>
    <row r="8" spans="1:4" x14ac:dyDescent="0.25">
      <c r="A8" s="13"/>
      <c r="B8" s="5" t="s">
        <v>8</v>
      </c>
      <c r="C8" s="16"/>
      <c r="D8" s="45"/>
    </row>
    <row r="9" spans="1:4" x14ac:dyDescent="0.25">
      <c r="A9" s="33">
        <v>1</v>
      </c>
      <c r="B9" s="42" t="s">
        <v>81</v>
      </c>
      <c r="C9" s="13">
        <v>1916.4</v>
      </c>
      <c r="D9" s="12"/>
    </row>
    <row r="10" spans="1:4" x14ac:dyDescent="0.25">
      <c r="A10" s="14">
        <v>2</v>
      </c>
      <c r="B10" s="56" t="s">
        <v>82</v>
      </c>
      <c r="C10" s="15">
        <v>8000</v>
      </c>
      <c r="D10" s="46"/>
    </row>
    <row r="11" spans="1:4" x14ac:dyDescent="0.25">
      <c r="A11" s="13"/>
      <c r="B11" s="3" t="s">
        <v>79</v>
      </c>
      <c r="C11" s="12">
        <f>SUM(C9:C10)</f>
        <v>9916.4</v>
      </c>
      <c r="D11" s="70">
        <f>C11+D7</f>
        <v>52602.400000000001</v>
      </c>
    </row>
    <row r="12" spans="1:4" x14ac:dyDescent="0.25">
      <c r="A12" s="13"/>
      <c r="B12" s="3" t="s">
        <v>9</v>
      </c>
      <c r="C12" s="13"/>
      <c r="D12" s="13"/>
    </row>
    <row r="13" spans="1:4" x14ac:dyDescent="0.25">
      <c r="A13" s="13">
        <v>1</v>
      </c>
      <c r="B13" s="13" t="s">
        <v>88</v>
      </c>
      <c r="C13" s="13">
        <f>1001+402.5</f>
        <v>1403.5</v>
      </c>
      <c r="D13" s="12"/>
    </row>
    <row r="14" spans="1:4" x14ac:dyDescent="0.25">
      <c r="A14" s="13">
        <v>2</v>
      </c>
      <c r="B14" s="13" t="s">
        <v>89</v>
      </c>
      <c r="C14" s="13">
        <v>5472</v>
      </c>
      <c r="D14" s="12"/>
    </row>
    <row r="15" spans="1:4" x14ac:dyDescent="0.25">
      <c r="A15" s="13">
        <v>3</v>
      </c>
      <c r="B15" s="13" t="s">
        <v>90</v>
      </c>
      <c r="C15" s="13">
        <v>1806</v>
      </c>
      <c r="D15" s="12"/>
    </row>
    <row r="16" spans="1:4" x14ac:dyDescent="0.25">
      <c r="A16" s="13"/>
      <c r="B16" s="53" t="s">
        <v>86</v>
      </c>
      <c r="C16" s="12">
        <f>SUM(C13:C15)</f>
        <v>8681.5</v>
      </c>
      <c r="D16" s="70">
        <f>C16+D11</f>
        <v>61283.9</v>
      </c>
    </row>
    <row r="17" spans="1:4" x14ac:dyDescent="0.25">
      <c r="A17" s="13"/>
      <c r="B17" s="12" t="s">
        <v>10</v>
      </c>
      <c r="C17" s="13"/>
      <c r="D17" s="13"/>
    </row>
    <row r="18" spans="1:4" x14ac:dyDescent="0.25">
      <c r="A18" s="13">
        <v>1</v>
      </c>
      <c r="B18" s="13" t="s">
        <v>89</v>
      </c>
      <c r="C18" s="12">
        <v>5063</v>
      </c>
      <c r="D18" s="70">
        <f>C18+D16</f>
        <v>66346.899999999994</v>
      </c>
    </row>
    <row r="19" spans="1:4" x14ac:dyDescent="0.25">
      <c r="A19" s="13"/>
      <c r="B19" s="12"/>
      <c r="C19" s="12"/>
      <c r="D19" s="13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2023-01-31T02:50:49Z</cp:lastPrinted>
  <dcterms:created xsi:type="dcterms:W3CDTF">2011-07-25T05:21:17Z</dcterms:created>
  <dcterms:modified xsi:type="dcterms:W3CDTF">2023-01-31T03:20:44Z</dcterms:modified>
</cp:coreProperties>
</file>