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7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definedNames>
    <definedName name="_xlnm.Print_Area" localSheetId="6">'Лиц. счет. Св. расчет'!$A$1:$N$26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2" l="1"/>
  <c r="D59" i="1"/>
  <c r="C59" i="1"/>
  <c r="D39" i="2" l="1"/>
  <c r="C39" i="2"/>
  <c r="D54" i="1"/>
  <c r="C54" i="1"/>
  <c r="D18" i="3"/>
  <c r="D35" i="2"/>
  <c r="C35" i="2"/>
  <c r="D50" i="1"/>
  <c r="C50" i="1"/>
  <c r="D18" i="9"/>
  <c r="D28" i="2"/>
  <c r="C28" i="2"/>
  <c r="D45" i="1"/>
  <c r="C45" i="1"/>
  <c r="C40" i="1"/>
  <c r="C12" i="3" l="1"/>
  <c r="C14" i="3" s="1"/>
  <c r="C15" i="6"/>
  <c r="C35" i="1"/>
  <c r="C14" i="9" l="1"/>
  <c r="C31" i="1"/>
  <c r="C26" i="1" l="1"/>
  <c r="C6" i="9" l="1"/>
  <c r="C7" i="9" l="1"/>
  <c r="D7" i="9" s="1"/>
  <c r="D9" i="9" s="1"/>
  <c r="D14" i="9" s="1"/>
  <c r="D16" i="9" s="1"/>
  <c r="C16" i="2"/>
  <c r="C22" i="1"/>
  <c r="C18" i="1" l="1"/>
  <c r="C9" i="4" l="1"/>
  <c r="D9" i="4" s="1"/>
  <c r="C8" i="3"/>
  <c r="D8" i="3" s="1"/>
  <c r="D10" i="3" s="1"/>
  <c r="D14" i="3" s="1"/>
  <c r="D16" i="3" s="1"/>
  <c r="D6" i="6"/>
  <c r="D8" i="6" s="1"/>
  <c r="D10" i="6" s="1"/>
  <c r="D15" i="6" s="1"/>
  <c r="C10" i="2"/>
  <c r="C14" i="1"/>
  <c r="C13" i="1"/>
  <c r="C9" i="1" l="1"/>
  <c r="D6" i="2" l="1"/>
  <c r="D10" i="2" s="1"/>
  <c r="D12" i="2" s="1"/>
  <c r="D16" i="2" s="1"/>
  <c r="D18" i="2" s="1"/>
  <c r="D20" i="2" s="1"/>
  <c r="D22" i="2" s="1"/>
  <c r="D24" i="2" s="1"/>
  <c r="D9" i="1"/>
  <c r="D14" i="1" s="1"/>
  <c r="D18" i="1" s="1"/>
  <c r="D22" i="1" s="1"/>
  <c r="D26" i="1" s="1"/>
  <c r="D31" i="1" s="1"/>
  <c r="D35" i="1" s="1"/>
  <c r="D40" i="1" s="1"/>
  <c r="N9" i="5" l="1"/>
  <c r="M4" i="5" l="1"/>
  <c r="L4" i="5"/>
  <c r="K4" i="5"/>
  <c r="J4" i="5"/>
  <c r="I4" i="5"/>
  <c r="H4" i="5"/>
  <c r="G4" i="5"/>
  <c r="F4" i="5"/>
  <c r="E4" i="5"/>
  <c r="D4" i="5"/>
  <c r="C4" i="5"/>
  <c r="B4" i="5"/>
  <c r="N18" i="5" l="1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B24" i="5" l="1"/>
  <c r="J24" i="5"/>
  <c r="L24" i="5"/>
  <c r="H24" i="5"/>
  <c r="G24" i="5"/>
  <c r="F24" i="5"/>
  <c r="D24" i="5"/>
  <c r="K24" i="5"/>
  <c r="C24" i="5"/>
  <c r="E24" i="5"/>
  <c r="I24" i="5"/>
  <c r="M24" i="5"/>
  <c r="N19" i="5"/>
  <c r="N6" i="5"/>
  <c r="N23" i="5"/>
  <c r="N13" i="5"/>
  <c r="N5" i="5"/>
  <c r="N4" i="5" l="1"/>
  <c r="N10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<sst xmlns="http://schemas.openxmlformats.org/spreadsheetml/2006/main" count="230" uniqueCount="116">
  <si>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</si>
  <si>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</si>
  <si>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</si>
  <si>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</si>
  <si>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</si>
  <si>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</si>
  <si>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</si>
  <si>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</si>
  <si>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</si>
  <si>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</si>
  <si>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</si>
  <si>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</si>
  <si>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</si>
  <si>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</si>
  <si>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</si>
  <si>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</si>
  <si>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</si>
  <si>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</si>
  <si>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</si>
  <si>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</si>
  <si>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</si>
  <si>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</si>
  <si>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</si>
  <si>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</si>
  <si>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</si>
  <si>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</si>
  <si>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</si>
  <si>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</si>
  <si>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</si>
  <si>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</si>
  <si>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</si>
  <si>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</si>
  <si>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</si>
  <si>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</si>
  <si>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Сосновая,14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</si>
  <si>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</si>
  <si>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</si>
  <si>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</si>
  <si>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</si>
  <si>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</si>
  <si>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</si>
  <si>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</si>
  <si>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</si>
  <si>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</si>
  <si>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</si>
  <si>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</si>
  <si>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</si>
  <si>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</si>
  <si>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</si>
  <si>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</si>
  <si>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</si>
  <si>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</si>
  <si>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</si>
  <si>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</si>
  <si>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</si>
  <si>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</si>
  <si>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</si>
  <si>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</si>
  <si>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</si>
  <si>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</si>
  <si>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</si>
  <si>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</si>
  <si>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</si>
  <si>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2022г</t>
  </si>
  <si>
    <t>Лицевой счёт  2022г</t>
  </si>
  <si>
    <t>Демонтаж неисправного клапана теплообменника</t>
  </si>
  <si>
    <t>Лицевой счёт  2022г.</t>
  </si>
  <si>
    <t>Лицевой счёт 2022г.</t>
  </si>
  <si>
    <t>Замена участка трубы на стояке отопления. Замена труб отопления. Квартира №26</t>
  </si>
  <si>
    <t>Итого за февраль</t>
  </si>
  <si>
    <t>Очистка козырьков от снега</t>
  </si>
  <si>
    <t>Техническое обслуживание подъездного освещения</t>
  </si>
  <si>
    <t>Установка абоненской трубки Квартира №18</t>
  </si>
  <si>
    <t>Замена доводчика входной двери Подъезд №2</t>
  </si>
  <si>
    <t>Замена водосчетчика подпитки теплообменника</t>
  </si>
  <si>
    <t>Перенос насоса ХВС</t>
  </si>
  <si>
    <t>Монтаж шкафа САРТ для насоса ХВС</t>
  </si>
  <si>
    <t>Итого за март</t>
  </si>
  <si>
    <t>Замена перегоревших светильников на основании акта осмотра подъездного освещения 15 штук</t>
  </si>
  <si>
    <t>Итого за апрель</t>
  </si>
  <si>
    <t>Уборка снега на крыше над квартирой №70</t>
  </si>
  <si>
    <t>Установка абоненской трубки Квартира №38</t>
  </si>
  <si>
    <t>Изготовление и установка ограждений под мусорные баки (в том числе покраска)</t>
  </si>
  <si>
    <t>Итого за май</t>
  </si>
  <si>
    <t>Покраска бордюр водоимульсией</t>
  </si>
  <si>
    <t>Поверка теплосчетчиков</t>
  </si>
  <si>
    <t>Итого за июнь</t>
  </si>
  <si>
    <t>Замена светильников в двух тамбурах Подъезд №1</t>
  </si>
  <si>
    <t>Выдана краска жителям для нужд дома</t>
  </si>
  <si>
    <t>Скос травы на придомовой территории</t>
  </si>
  <si>
    <t>Покраска детской площадки и лавочки</t>
  </si>
  <si>
    <t>Итого за июль</t>
  </si>
  <si>
    <t>Установка ПРЭМ</t>
  </si>
  <si>
    <t xml:space="preserve">Замена прожектора </t>
  </si>
  <si>
    <t>Автовышка 45 мин</t>
  </si>
  <si>
    <t>Итого тза июль</t>
  </si>
  <si>
    <t>Ремонт тамбуров Подъезд №1,2</t>
  </si>
  <si>
    <t>Замена доводчика входной двери Подъезд №1</t>
  </si>
  <si>
    <t>Промывка теплообменников и фильтров</t>
  </si>
  <si>
    <t>Итого за август</t>
  </si>
  <si>
    <t xml:space="preserve">Утепление фасада </t>
  </si>
  <si>
    <t>Запуск отопления</t>
  </si>
  <si>
    <t>Итого за сентябрь</t>
  </si>
  <si>
    <t>Ремонт входной подъездной двери Подъезд №2</t>
  </si>
  <si>
    <t xml:space="preserve">Выдан навесной замок старшей по дому </t>
  </si>
  <si>
    <t xml:space="preserve">Чистка подвала от фикалий </t>
  </si>
  <si>
    <t>Итого за октябрь</t>
  </si>
  <si>
    <t>Ремонт тамбурной двери (сварочные работы) Подъезд №2</t>
  </si>
  <si>
    <t xml:space="preserve">Выдана монтажная пена старщемуц по дому </t>
  </si>
  <si>
    <t>Запенивание продухов в подвале</t>
  </si>
  <si>
    <t>Замазка дверных откосов после установки доводчиков Подъезд №1</t>
  </si>
  <si>
    <t>Изготовление и установка входной металлической двери по калькуляции Подъезд №1</t>
  </si>
  <si>
    <t>Итого за ноябрь</t>
  </si>
  <si>
    <t>Ремонт тамбурных дверей (сварочные работы) Подъезд №1</t>
  </si>
  <si>
    <t>Монтаж, демонтаж насоса после ремонта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</si>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</sst>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2" fontId="7" fillId="0" borderId="0" xfId="0" applyNumberFormat="1" applyFont="1"/>
    <xf numFmtId="2" fontId="1" fillId="0" borderId="1" xfId="0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1" fillId="0" borderId="6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2" fontId="9" fillId="0" borderId="4" xfId="0" applyNumberFormat="1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10" fillId="0" borderId="3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" fillId="0" borderId="9" xfId="0" applyFont="1" applyBorder="1"/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49" workbookViewId="0">
      <selection activeCell="B71" sqref="B71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2" t="s">
        <v>64</v>
      </c>
      <c r="C1" s="72"/>
      <c r="D1" s="72"/>
      <c r="E1" s="6"/>
      <c r="F1" s="6"/>
      <c r="G1" s="6"/>
      <c r="H1" s="6"/>
    </row>
    <row r="2" spans="1:8" ht="15.75" x14ac:dyDescent="0.25">
      <c r="A2" s="1"/>
      <c r="B2" s="2" t="s">
        <v>34</v>
      </c>
      <c r="C2" s="33"/>
      <c r="D2" s="33"/>
      <c r="E2" s="1"/>
      <c r="F2" s="1"/>
      <c r="G2" s="1"/>
      <c r="H2" s="1"/>
    </row>
    <row r="3" spans="1:8" ht="28.9" customHeight="1" x14ac:dyDescent="0.25">
      <c r="A3" s="1"/>
      <c r="B3" s="72" t="s">
        <v>4</v>
      </c>
      <c r="C3" s="72"/>
      <c r="D3" s="72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7"/>
      <c r="B5" s="58" t="s">
        <v>2</v>
      </c>
      <c r="C5" s="57"/>
      <c r="D5" s="57"/>
      <c r="E5" s="1"/>
      <c r="F5" s="1"/>
      <c r="G5" s="1"/>
      <c r="H5" s="1"/>
    </row>
    <row r="6" spans="1:8" ht="30" x14ac:dyDescent="0.25">
      <c r="A6" s="59">
        <v>1</v>
      </c>
      <c r="B6" s="59" t="s">
        <v>57</v>
      </c>
      <c r="C6" s="59">
        <v>1223.92</v>
      </c>
      <c r="D6" s="58"/>
      <c r="E6" s="1"/>
      <c r="F6" s="1"/>
    </row>
    <row r="7" spans="1:8" ht="60" x14ac:dyDescent="0.25">
      <c r="A7" s="59">
        <v>2</v>
      </c>
      <c r="B7" s="59" t="s">
        <v>61</v>
      </c>
      <c r="C7" s="59">
        <v>935</v>
      </c>
      <c r="D7" s="57"/>
      <c r="E7" s="1"/>
      <c r="F7" s="1"/>
    </row>
    <row r="8" spans="1:8" x14ac:dyDescent="0.25">
      <c r="A8" s="59">
        <v>3</v>
      </c>
      <c r="B8" s="59" t="s">
        <v>65</v>
      </c>
      <c r="C8" s="59">
        <v>1699</v>
      </c>
      <c r="D8" s="57"/>
      <c r="E8" s="1"/>
      <c r="F8" s="1"/>
    </row>
    <row r="9" spans="1:8" x14ac:dyDescent="0.25">
      <c r="A9" s="59"/>
      <c r="B9" s="58" t="s">
        <v>62</v>
      </c>
      <c r="C9" s="58">
        <f>SUM(C6:C8)</f>
        <v>3857.92</v>
      </c>
      <c r="D9" s="58">
        <f>C9</f>
        <v>3857.92</v>
      </c>
      <c r="E9" s="1"/>
      <c r="F9" s="1"/>
    </row>
    <row r="10" spans="1:8" x14ac:dyDescent="0.25">
      <c r="A10" s="59"/>
      <c r="B10" s="58" t="s">
        <v>5</v>
      </c>
      <c r="C10" s="59"/>
      <c r="D10" s="58"/>
      <c r="E10" s="1"/>
      <c r="F10" s="1"/>
    </row>
    <row r="11" spans="1:8" ht="30" x14ac:dyDescent="0.25">
      <c r="A11" s="59">
        <v>1</v>
      </c>
      <c r="B11" s="59" t="s">
        <v>57</v>
      </c>
      <c r="C11" s="59">
        <v>1223.92</v>
      </c>
      <c r="D11" s="58"/>
      <c r="E11" s="1"/>
      <c r="F11" s="1"/>
    </row>
    <row r="12" spans="1:8" ht="60" x14ac:dyDescent="0.25">
      <c r="A12" s="59">
        <v>2</v>
      </c>
      <c r="B12" s="59" t="s">
        <v>61</v>
      </c>
      <c r="C12" s="59">
        <v>935</v>
      </c>
      <c r="D12" s="57"/>
      <c r="E12" s="1"/>
      <c r="F12" s="1"/>
    </row>
    <row r="13" spans="1:8" s="5" customFormat="1" ht="30" x14ac:dyDescent="0.25">
      <c r="A13" s="59">
        <v>3</v>
      </c>
      <c r="B13" s="59" t="s">
        <v>68</v>
      </c>
      <c r="C13" s="59">
        <f>1424+3041</f>
        <v>4465</v>
      </c>
      <c r="D13" s="58"/>
      <c r="E13" s="4"/>
      <c r="F13" s="4"/>
    </row>
    <row r="14" spans="1:8" s="5" customFormat="1" x14ac:dyDescent="0.25">
      <c r="A14" s="59"/>
      <c r="B14" s="58" t="s">
        <v>69</v>
      </c>
      <c r="C14" s="58">
        <f>SUM(C11:C13)</f>
        <v>6623.92</v>
      </c>
      <c r="D14" s="58">
        <f>C14+D9</f>
        <v>10481.84</v>
      </c>
      <c r="E14" s="4"/>
      <c r="F14" s="4"/>
    </row>
    <row r="15" spans="1:8" x14ac:dyDescent="0.25">
      <c r="A15" s="59"/>
      <c r="B15" s="58" t="s">
        <v>3</v>
      </c>
      <c r="C15" s="59"/>
      <c r="D15" s="58"/>
      <c r="E15" s="1"/>
      <c r="F15" s="1"/>
    </row>
    <row r="16" spans="1:8" ht="30" x14ac:dyDescent="0.25">
      <c r="A16" s="59">
        <v>1</v>
      </c>
      <c r="B16" s="59" t="s">
        <v>57</v>
      </c>
      <c r="C16" s="59">
        <v>1223.92</v>
      </c>
      <c r="D16" s="58"/>
      <c r="E16" s="1"/>
      <c r="F16" s="1"/>
    </row>
    <row r="17" spans="1:6" ht="60" x14ac:dyDescent="0.25">
      <c r="A17" s="59">
        <v>2</v>
      </c>
      <c r="B17" s="59" t="s">
        <v>61</v>
      </c>
      <c r="C17" s="59">
        <v>935</v>
      </c>
      <c r="D17" s="57"/>
      <c r="E17" s="1"/>
      <c r="F17" s="1"/>
    </row>
    <row r="18" spans="1:6" x14ac:dyDescent="0.25">
      <c r="A18" s="58"/>
      <c r="B18" s="58" t="s">
        <v>77</v>
      </c>
      <c r="C18" s="58">
        <f>SUM(C16:C17)</f>
        <v>2158.92</v>
      </c>
      <c r="D18" s="58">
        <f>C18+D14</f>
        <v>12640.76</v>
      </c>
      <c r="E18" s="1"/>
      <c r="F18" s="1"/>
    </row>
    <row r="19" spans="1:6" x14ac:dyDescent="0.25">
      <c r="A19" s="59"/>
      <c r="B19" s="58" t="s">
        <v>7</v>
      </c>
      <c r="C19" s="59"/>
      <c r="D19" s="58"/>
      <c r="E19" s="1"/>
      <c r="F19" s="1"/>
    </row>
    <row r="20" spans="1:6" ht="30" x14ac:dyDescent="0.25">
      <c r="A20" s="59">
        <v>1</v>
      </c>
      <c r="B20" s="59" t="s">
        <v>57</v>
      </c>
      <c r="C20" s="59">
        <v>1223.92</v>
      </c>
      <c r="D20" s="58"/>
      <c r="E20" s="1"/>
      <c r="F20" s="1"/>
    </row>
    <row r="21" spans="1:6" s="5" customFormat="1" ht="60" x14ac:dyDescent="0.25">
      <c r="A21" s="59">
        <v>2</v>
      </c>
      <c r="B21" s="59" t="s">
        <v>61</v>
      </c>
      <c r="C21" s="59">
        <v>935</v>
      </c>
      <c r="D21" s="57"/>
      <c r="E21" s="4"/>
      <c r="F21" s="4"/>
    </row>
    <row r="22" spans="1:6" s="5" customFormat="1" x14ac:dyDescent="0.25">
      <c r="A22" s="58"/>
      <c r="B22" s="58" t="s">
        <v>79</v>
      </c>
      <c r="C22" s="58">
        <f>SUM(C20:C21)</f>
        <v>2158.92</v>
      </c>
      <c r="D22" s="58">
        <f>C22+D18</f>
        <v>14799.68</v>
      </c>
      <c r="E22" s="4"/>
      <c r="F22" s="4"/>
    </row>
    <row r="23" spans="1:6" x14ac:dyDescent="0.25">
      <c r="A23" s="59"/>
      <c r="B23" s="58" t="s">
        <v>8</v>
      </c>
      <c r="C23" s="59"/>
      <c r="D23" s="58"/>
      <c r="E23" s="1"/>
      <c r="F23" s="1"/>
    </row>
    <row r="24" spans="1:6" ht="30" x14ac:dyDescent="0.25">
      <c r="A24" s="59">
        <v>1</v>
      </c>
      <c r="B24" s="59" t="s">
        <v>57</v>
      </c>
      <c r="C24" s="59">
        <v>1223.92</v>
      </c>
      <c r="D24" s="58"/>
      <c r="E24" s="1"/>
      <c r="F24" s="1"/>
    </row>
    <row r="25" spans="1:6" ht="60" x14ac:dyDescent="0.25">
      <c r="A25" s="59">
        <v>2</v>
      </c>
      <c r="B25" s="59" t="s">
        <v>61</v>
      </c>
      <c r="C25" s="59">
        <v>935</v>
      </c>
      <c r="D25" s="57"/>
      <c r="E25" s="1"/>
      <c r="F25" s="1"/>
    </row>
    <row r="26" spans="1:6" x14ac:dyDescent="0.25">
      <c r="A26" s="58"/>
      <c r="B26" s="58" t="s">
        <v>83</v>
      </c>
      <c r="C26" s="58">
        <f>SUM(C24:C25)</f>
        <v>2158.92</v>
      </c>
      <c r="D26" s="58">
        <f>C26+D22</f>
        <v>16958.599999999999</v>
      </c>
      <c r="E26" s="1"/>
      <c r="F26" s="1"/>
    </row>
    <row r="27" spans="1:6" x14ac:dyDescent="0.25">
      <c r="A27" s="59"/>
      <c r="B27" s="58" t="s">
        <v>9</v>
      </c>
      <c r="C27" s="59"/>
      <c r="D27" s="58"/>
      <c r="E27" s="1"/>
      <c r="F27" s="1"/>
    </row>
    <row r="28" spans="1:6" ht="30" x14ac:dyDescent="0.25">
      <c r="A28" s="59">
        <v>1</v>
      </c>
      <c r="B28" s="59" t="s">
        <v>57</v>
      </c>
      <c r="C28" s="59">
        <v>1223.92</v>
      </c>
      <c r="D28" s="58"/>
      <c r="E28" s="1"/>
      <c r="F28" s="1"/>
    </row>
    <row r="29" spans="1:6" s="5" customFormat="1" ht="60" x14ac:dyDescent="0.25">
      <c r="A29" s="59">
        <v>2</v>
      </c>
      <c r="B29" s="59" t="s">
        <v>61</v>
      </c>
      <c r="C29" s="59">
        <v>935</v>
      </c>
      <c r="D29" s="57"/>
      <c r="E29" s="4"/>
      <c r="F29" s="4"/>
    </row>
    <row r="30" spans="1:6" s="5" customFormat="1" x14ac:dyDescent="0.25">
      <c r="A30" s="59">
        <v>3</v>
      </c>
      <c r="B30" s="59" t="s">
        <v>85</v>
      </c>
      <c r="C30" s="59">
        <v>10500</v>
      </c>
      <c r="D30" s="60"/>
      <c r="E30" s="4"/>
      <c r="F30" s="4"/>
    </row>
    <row r="31" spans="1:6" x14ac:dyDescent="0.25">
      <c r="A31" s="59"/>
      <c r="B31" s="58" t="s">
        <v>86</v>
      </c>
      <c r="C31" s="58">
        <f>SUM(C28:C30)</f>
        <v>12658.92</v>
      </c>
      <c r="D31" s="58">
        <f>C31+D26</f>
        <v>29617.519999999997</v>
      </c>
      <c r="E31" s="1"/>
      <c r="F31" s="1"/>
    </row>
    <row r="32" spans="1:6" x14ac:dyDescent="0.25">
      <c r="A32" s="59"/>
      <c r="B32" s="58" t="s">
        <v>10</v>
      </c>
      <c r="C32" s="59"/>
      <c r="D32" s="58"/>
      <c r="E32" s="1"/>
      <c r="F32" s="1"/>
    </row>
    <row r="33" spans="1:6" ht="30" x14ac:dyDescent="0.25">
      <c r="A33" s="59">
        <v>1</v>
      </c>
      <c r="B33" s="59" t="s">
        <v>57</v>
      </c>
      <c r="C33" s="59">
        <v>1223.92</v>
      </c>
      <c r="D33" s="58"/>
      <c r="E33" s="1"/>
      <c r="F33" s="1"/>
    </row>
    <row r="34" spans="1:6" ht="60" x14ac:dyDescent="0.25">
      <c r="A34" s="59">
        <v>2</v>
      </c>
      <c r="B34" s="59" t="s">
        <v>61</v>
      </c>
      <c r="C34" s="59">
        <v>935</v>
      </c>
      <c r="D34" s="57"/>
      <c r="E34" s="1"/>
      <c r="F34" s="1"/>
    </row>
    <row r="35" spans="1:6" x14ac:dyDescent="0.25">
      <c r="A35" s="59"/>
      <c r="B35" s="58" t="s">
        <v>91</v>
      </c>
      <c r="C35" s="58">
        <f>SUM(C33:C34)</f>
        <v>2158.92</v>
      </c>
      <c r="D35" s="58">
        <f>C35+D31</f>
        <v>31776.439999999995</v>
      </c>
      <c r="E35" s="1"/>
      <c r="F35" s="1"/>
    </row>
    <row r="36" spans="1:6" x14ac:dyDescent="0.25">
      <c r="A36" s="59"/>
      <c r="B36" s="58" t="s">
        <v>11</v>
      </c>
      <c r="C36" s="59"/>
      <c r="D36" s="58"/>
      <c r="E36" s="1"/>
      <c r="F36" s="1"/>
    </row>
    <row r="37" spans="1:6" ht="30" x14ac:dyDescent="0.25">
      <c r="A37" s="59">
        <v>1</v>
      </c>
      <c r="B37" s="59" t="s">
        <v>57</v>
      </c>
      <c r="C37" s="59">
        <v>1223.92</v>
      </c>
      <c r="D37" s="58"/>
      <c r="E37" s="1"/>
      <c r="F37" s="1"/>
    </row>
    <row r="38" spans="1:6" ht="60" x14ac:dyDescent="0.25">
      <c r="A38" s="59">
        <v>2</v>
      </c>
      <c r="B38" s="59" t="s">
        <v>61</v>
      </c>
      <c r="C38" s="59">
        <v>935</v>
      </c>
      <c r="D38" s="57"/>
      <c r="E38" s="1"/>
      <c r="F38" s="1"/>
    </row>
    <row r="39" spans="1:6" x14ac:dyDescent="0.25">
      <c r="A39" s="59">
        <v>3</v>
      </c>
      <c r="B39" s="59" t="s">
        <v>98</v>
      </c>
      <c r="C39" s="59">
        <v>744</v>
      </c>
      <c r="D39" s="62"/>
      <c r="E39" s="1"/>
      <c r="F39" s="1"/>
    </row>
    <row r="40" spans="1:6" x14ac:dyDescent="0.25">
      <c r="A40" s="59"/>
      <c r="B40" s="58" t="s">
        <v>99</v>
      </c>
      <c r="C40" s="58">
        <f>SUM(C37:C39)</f>
        <v>2902.92</v>
      </c>
      <c r="D40" s="61">
        <f>C40+D35</f>
        <v>34679.359999999993</v>
      </c>
      <c r="E40" s="1"/>
      <c r="F40" s="1"/>
    </row>
    <row r="41" spans="1:6" x14ac:dyDescent="0.25">
      <c r="A41" s="59"/>
      <c r="B41" s="58" t="s">
        <v>12</v>
      </c>
      <c r="C41" s="59"/>
      <c r="D41" s="58"/>
      <c r="E41" s="1"/>
      <c r="F41" s="1"/>
    </row>
    <row r="42" spans="1:6" ht="30" x14ac:dyDescent="0.25">
      <c r="A42" s="59">
        <v>1</v>
      </c>
      <c r="B42" s="59" t="s">
        <v>57</v>
      </c>
      <c r="C42" s="59">
        <v>1223.92</v>
      </c>
      <c r="D42" s="58"/>
      <c r="E42" s="1"/>
      <c r="F42" s="1"/>
    </row>
    <row r="43" spans="1:6" ht="60" x14ac:dyDescent="0.25">
      <c r="A43" s="59">
        <v>2</v>
      </c>
      <c r="B43" s="59" t="s">
        <v>61</v>
      </c>
      <c r="C43" s="59">
        <v>935</v>
      </c>
      <c r="D43" s="57"/>
      <c r="E43" s="1"/>
      <c r="F43" s="1"/>
    </row>
    <row r="44" spans="1:6" x14ac:dyDescent="0.25">
      <c r="A44" s="11">
        <v>3</v>
      </c>
      <c r="B44" s="59" t="s">
        <v>101</v>
      </c>
      <c r="C44" s="11">
        <v>744</v>
      </c>
      <c r="D44" s="23"/>
      <c r="E44" s="1"/>
      <c r="F44" s="1"/>
    </row>
    <row r="45" spans="1:6" x14ac:dyDescent="0.25">
      <c r="A45" s="11"/>
      <c r="B45" s="58" t="s">
        <v>102</v>
      </c>
      <c r="C45" s="3">
        <f>SUM(C42:C44)</f>
        <v>2902.92</v>
      </c>
      <c r="D45" s="52">
        <f>C45+D40</f>
        <v>37582.279999999992</v>
      </c>
      <c r="E45" s="1"/>
      <c r="F45" s="1"/>
    </row>
    <row r="46" spans="1:6" x14ac:dyDescent="0.25">
      <c r="A46" s="59"/>
      <c r="B46" s="58" t="s">
        <v>13</v>
      </c>
      <c r="C46" s="59"/>
      <c r="D46" s="58"/>
      <c r="E46" s="1"/>
      <c r="F46" s="1"/>
    </row>
    <row r="47" spans="1:6" ht="30" x14ac:dyDescent="0.25">
      <c r="A47" s="59">
        <v>1</v>
      </c>
      <c r="B47" s="59" t="s">
        <v>57</v>
      </c>
      <c r="C47" s="59">
        <v>1223.92</v>
      </c>
      <c r="D47" s="58"/>
      <c r="E47" s="1"/>
      <c r="F47" s="1"/>
    </row>
    <row r="48" spans="1:6" ht="60" x14ac:dyDescent="0.25">
      <c r="A48" s="59">
        <v>2</v>
      </c>
      <c r="B48" s="59" t="s">
        <v>61</v>
      </c>
      <c r="C48" s="59">
        <v>935</v>
      </c>
      <c r="D48" s="57"/>
      <c r="E48" s="1"/>
      <c r="F48" s="1"/>
    </row>
    <row r="49" spans="1:6" x14ac:dyDescent="0.25">
      <c r="A49" s="11">
        <v>3</v>
      </c>
      <c r="B49" s="59" t="s">
        <v>105</v>
      </c>
      <c r="C49" s="11">
        <v>219</v>
      </c>
      <c r="D49" s="52"/>
      <c r="E49" s="1"/>
      <c r="F49" s="1"/>
    </row>
    <row r="50" spans="1:6" x14ac:dyDescent="0.25">
      <c r="A50" s="11"/>
      <c r="B50" s="64" t="s">
        <v>106</v>
      </c>
      <c r="C50" s="3">
        <f>SUM(C47:C49)</f>
        <v>2377.92</v>
      </c>
      <c r="D50" s="52">
        <f>C50+D45</f>
        <v>39960.19999999999</v>
      </c>
      <c r="E50" s="1"/>
      <c r="F50" s="1"/>
    </row>
    <row r="51" spans="1:6" x14ac:dyDescent="0.25">
      <c r="A51" s="59"/>
      <c r="B51" s="58" t="s">
        <v>14</v>
      </c>
      <c r="C51" s="59"/>
      <c r="D51" s="58"/>
      <c r="E51" s="1"/>
      <c r="F51" s="1"/>
    </row>
    <row r="52" spans="1:6" ht="30" x14ac:dyDescent="0.25">
      <c r="A52" s="59">
        <v>1</v>
      </c>
      <c r="B52" s="59" t="s">
        <v>57</v>
      </c>
      <c r="C52" s="59">
        <v>1223.92</v>
      </c>
      <c r="D52" s="58"/>
      <c r="E52" s="1"/>
      <c r="F52" s="1"/>
    </row>
    <row r="53" spans="1:6" ht="60" x14ac:dyDescent="0.25">
      <c r="A53" s="59">
        <v>2</v>
      </c>
      <c r="B53" s="59" t="s">
        <v>61</v>
      </c>
      <c r="C53" s="59">
        <v>935</v>
      </c>
      <c r="D53" s="57"/>
      <c r="E53" s="1"/>
      <c r="F53" s="1"/>
    </row>
    <row r="54" spans="1:6" x14ac:dyDescent="0.25">
      <c r="A54" s="59"/>
      <c r="B54" s="58" t="s">
        <v>112</v>
      </c>
      <c r="C54" s="58">
        <f>SUM(C52:C53)</f>
        <v>2158.92</v>
      </c>
      <c r="D54" s="52">
        <f>C54+D50</f>
        <v>42119.119999999988</v>
      </c>
      <c r="E54" s="1"/>
      <c r="F54" s="1"/>
    </row>
    <row r="55" spans="1:6" x14ac:dyDescent="0.25">
      <c r="A55" s="59"/>
      <c r="B55" s="58" t="s">
        <v>15</v>
      </c>
      <c r="C55" s="59"/>
      <c r="D55" s="58"/>
      <c r="E55" s="1"/>
      <c r="F55" s="1"/>
    </row>
    <row r="56" spans="1:6" ht="30" x14ac:dyDescent="0.25">
      <c r="A56" s="59">
        <v>1</v>
      </c>
      <c r="B56" s="59" t="s">
        <v>57</v>
      </c>
      <c r="C56" s="59">
        <v>1223.92</v>
      </c>
      <c r="D56" s="58"/>
      <c r="E56" s="1"/>
      <c r="F56" s="1"/>
    </row>
    <row r="57" spans="1:6" ht="60" x14ac:dyDescent="0.25">
      <c r="A57" s="59">
        <v>2</v>
      </c>
      <c r="B57" s="59" t="s">
        <v>61</v>
      </c>
      <c r="C57" s="59">
        <v>935</v>
      </c>
      <c r="D57" s="57"/>
      <c r="E57" s="1"/>
      <c r="F57" s="1"/>
    </row>
    <row r="58" spans="1:6" x14ac:dyDescent="0.25">
      <c r="A58" s="11">
        <v>3</v>
      </c>
      <c r="B58" s="59" t="s">
        <v>114</v>
      </c>
      <c r="C58" s="11">
        <v>1488</v>
      </c>
      <c r="D58" s="52"/>
      <c r="E58" s="1"/>
      <c r="F58" s="1"/>
    </row>
    <row r="59" spans="1:6" x14ac:dyDescent="0.25">
      <c r="A59" s="59"/>
      <c r="B59" s="58" t="s">
        <v>115</v>
      </c>
      <c r="C59" s="58">
        <f>SUM(C56:C58)</f>
        <v>3646.92</v>
      </c>
      <c r="D59" s="52">
        <f>C59+D54</f>
        <v>45766.039999999986</v>
      </c>
      <c r="E59" s="1"/>
      <c r="F59" s="1"/>
    </row>
    <row r="60" spans="1:6" x14ac:dyDescent="0.25">
      <c r="A60" s="59"/>
      <c r="B60" s="68"/>
      <c r="C60" s="58"/>
      <c r="D60" s="52"/>
      <c r="E60" s="1"/>
      <c r="F60" s="1"/>
    </row>
    <row r="61" spans="1:6" x14ac:dyDescent="0.25">
      <c r="A61" s="59"/>
      <c r="B61" s="66"/>
      <c r="C61" s="59"/>
      <c r="D61" s="52"/>
      <c r="E61" s="1"/>
      <c r="F61" s="1"/>
    </row>
    <row r="62" spans="1:6" x14ac:dyDescent="0.25">
      <c r="A62" s="59"/>
      <c r="B62" s="66"/>
      <c r="C62" s="59"/>
      <c r="D62" s="52"/>
      <c r="E62" s="1"/>
      <c r="F62" s="1"/>
    </row>
    <row r="63" spans="1:6" x14ac:dyDescent="0.25">
      <c r="A63" s="59"/>
      <c r="B63" s="66"/>
      <c r="C63" s="59"/>
      <c r="D63" s="52"/>
      <c r="E63" s="1"/>
      <c r="F63" s="1"/>
    </row>
    <row r="64" spans="1:6" x14ac:dyDescent="0.25">
      <c r="A64" s="59"/>
      <c r="B64" s="66"/>
      <c r="C64" s="59"/>
      <c r="D64" s="52"/>
      <c r="E64" s="1"/>
      <c r="F64" s="1"/>
    </row>
    <row r="65" spans="1:6" x14ac:dyDescent="0.25">
      <c r="A65" s="59"/>
      <c r="B65" s="66"/>
      <c r="C65" s="59"/>
      <c r="D65" s="22"/>
      <c r="E65" s="1"/>
      <c r="F65" s="1"/>
    </row>
    <row r="66" spans="1:6" x14ac:dyDescent="0.25">
      <c r="A66" s="59"/>
      <c r="B66" s="59"/>
      <c r="C66" s="59"/>
      <c r="D66" s="52"/>
      <c r="E66" s="1"/>
      <c r="F66" s="1"/>
    </row>
    <row r="67" spans="1:6" x14ac:dyDescent="0.25">
      <c r="A67" s="59"/>
      <c r="B67" s="59"/>
      <c r="C67" s="59"/>
      <c r="D67" s="23"/>
      <c r="E67" s="1"/>
      <c r="F67" s="1"/>
    </row>
    <row r="68" spans="1:6" x14ac:dyDescent="0.25">
      <c r="A68" s="59"/>
      <c r="B68" s="59"/>
      <c r="C68" s="59"/>
      <c r="D68" s="52"/>
      <c r="E68" s="1"/>
      <c r="F68" s="1"/>
    </row>
    <row r="69" spans="1:6" x14ac:dyDescent="0.25">
      <c r="A69" s="59"/>
      <c r="B69" s="67"/>
      <c r="C69" s="59"/>
      <c r="D69" s="11"/>
      <c r="E69" s="1"/>
      <c r="F69" s="1"/>
    </row>
    <row r="70" spans="1:6" x14ac:dyDescent="0.25">
      <c r="A70" s="59"/>
      <c r="B70" s="59"/>
      <c r="C70" s="59"/>
      <c r="D70" s="13"/>
    </row>
    <row r="71" spans="1:6" x14ac:dyDescent="0.25">
      <c r="B71" s="34"/>
      <c r="C71" s="21"/>
      <c r="D71" s="21"/>
    </row>
  </sheetData>
  <mergeCells count="2">
    <mergeCell ref="B3:D3"/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5" workbookViewId="0">
      <selection activeCell="C41" sqref="C41"/>
    </sheetView>
  </sheetViews>
  <sheetFormatPr defaultRowHeight="15" x14ac:dyDescent="0.25"/>
  <cols>
    <col min="1" max="1" width="4.28515625" customWidth="1"/>
    <col min="2" max="2" width="47.28515625" customWidth="1"/>
    <col min="3" max="3" width="10.140625" customWidth="1"/>
    <col min="4" max="4" width="13.7109375" customWidth="1"/>
  </cols>
  <sheetData>
    <row r="1" spans="1:8" ht="15.95" customHeight="1" x14ac:dyDescent="0.35">
      <c r="A1" s="1"/>
      <c r="B1" s="72" t="s">
        <v>64</v>
      </c>
      <c r="C1" s="72"/>
      <c r="D1" s="72"/>
      <c r="E1" s="6"/>
      <c r="F1" s="6"/>
      <c r="G1" s="6"/>
      <c r="H1" s="6"/>
    </row>
    <row r="2" spans="1:8" ht="15.95" customHeight="1" x14ac:dyDescent="0.25">
      <c r="A2" s="1"/>
      <c r="B2" s="2" t="s">
        <v>34</v>
      </c>
      <c r="C2" s="33"/>
      <c r="D2" s="33"/>
      <c r="E2" s="1"/>
      <c r="F2" s="1"/>
      <c r="G2" s="1"/>
      <c r="H2" s="1"/>
    </row>
    <row r="3" spans="1:8" ht="15.95" customHeight="1" x14ac:dyDescent="0.25">
      <c r="A3" s="1"/>
      <c r="B3" s="72" t="s">
        <v>6</v>
      </c>
      <c r="C3" s="72"/>
      <c r="D3" s="7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7"/>
      <c r="B5" s="58" t="s">
        <v>2</v>
      </c>
      <c r="C5" s="57"/>
      <c r="D5" s="57"/>
      <c r="E5" s="1"/>
      <c r="F5" s="1"/>
      <c r="G5" s="1"/>
      <c r="H5" s="1"/>
    </row>
    <row r="6" spans="1:8" ht="30" x14ac:dyDescent="0.25">
      <c r="A6" s="57">
        <v>1</v>
      </c>
      <c r="B6" s="59" t="s">
        <v>59</v>
      </c>
      <c r="C6" s="59">
        <v>3340</v>
      </c>
      <c r="D6" s="63">
        <f>C6</f>
        <v>3340</v>
      </c>
      <c r="E6" s="1"/>
      <c r="F6" s="1"/>
      <c r="G6" s="1"/>
      <c r="H6" s="1"/>
    </row>
    <row r="7" spans="1:8" s="1" customFormat="1" ht="15" customHeight="1" x14ac:dyDescent="0.25">
      <c r="A7" s="59"/>
      <c r="B7" s="58" t="s">
        <v>5</v>
      </c>
      <c r="C7" s="59"/>
      <c r="D7" s="58"/>
    </row>
    <row r="8" spans="1:8" s="1" customFormat="1" ht="30" x14ac:dyDescent="0.25">
      <c r="A8" s="59">
        <v>1</v>
      </c>
      <c r="B8" s="59" t="s">
        <v>59</v>
      </c>
      <c r="C8" s="59">
        <v>3340</v>
      </c>
      <c r="D8" s="58"/>
    </row>
    <row r="9" spans="1:8" s="1" customFormat="1" x14ac:dyDescent="0.25">
      <c r="A9" s="59">
        <v>2</v>
      </c>
      <c r="B9" s="59" t="s">
        <v>70</v>
      </c>
      <c r="C9" s="57">
        <v>2628</v>
      </c>
      <c r="D9" s="58"/>
    </row>
    <row r="10" spans="1:8" s="1" customFormat="1" x14ac:dyDescent="0.25">
      <c r="A10" s="57"/>
      <c r="B10" s="58" t="s">
        <v>69</v>
      </c>
      <c r="C10" s="63">
        <f>SUM(C8:C9)</f>
        <v>5968</v>
      </c>
      <c r="D10" s="58">
        <f>C10+D6</f>
        <v>9308</v>
      </c>
    </row>
    <row r="11" spans="1:8" s="4" customFormat="1" x14ac:dyDescent="0.25">
      <c r="A11" s="57"/>
      <c r="B11" s="58" t="s">
        <v>3</v>
      </c>
      <c r="C11" s="57"/>
      <c r="D11" s="58"/>
    </row>
    <row r="12" spans="1:8" s="4" customFormat="1" ht="30" x14ac:dyDescent="0.25">
      <c r="A12" s="59">
        <v>1</v>
      </c>
      <c r="B12" s="59" t="s">
        <v>59</v>
      </c>
      <c r="C12" s="59">
        <v>3340</v>
      </c>
      <c r="D12" s="58">
        <f>C12+D10</f>
        <v>12648</v>
      </c>
    </row>
    <row r="13" spans="1:8" s="4" customFormat="1" x14ac:dyDescent="0.25">
      <c r="A13" s="59"/>
      <c r="B13" s="58" t="s">
        <v>7</v>
      </c>
      <c r="C13" s="59"/>
      <c r="D13" s="58"/>
    </row>
    <row r="14" spans="1:8" s="4" customFormat="1" ht="30" x14ac:dyDescent="0.25">
      <c r="A14" s="59">
        <v>1</v>
      </c>
      <c r="B14" s="59" t="s">
        <v>59</v>
      </c>
      <c r="C14" s="59">
        <v>3340</v>
      </c>
      <c r="D14" s="58"/>
    </row>
    <row r="15" spans="1:8" s="1" customFormat="1" x14ac:dyDescent="0.25">
      <c r="A15" s="59">
        <v>2</v>
      </c>
      <c r="B15" s="59" t="s">
        <v>80</v>
      </c>
      <c r="C15" s="59">
        <v>1314</v>
      </c>
      <c r="D15" s="58"/>
    </row>
    <row r="16" spans="1:8" s="1" customFormat="1" x14ac:dyDescent="0.25">
      <c r="A16" s="59"/>
      <c r="B16" s="58" t="s">
        <v>79</v>
      </c>
      <c r="C16" s="58">
        <f>SUM(C14:C15)</f>
        <v>4654</v>
      </c>
      <c r="D16" s="58">
        <f>C16+D12</f>
        <v>17302</v>
      </c>
    </row>
    <row r="17" spans="1:4" s="1" customFormat="1" x14ac:dyDescent="0.25">
      <c r="A17" s="59"/>
      <c r="B17" s="58" t="s">
        <v>8</v>
      </c>
      <c r="C17" s="59"/>
      <c r="D17" s="59"/>
    </row>
    <row r="18" spans="1:4" s="1" customFormat="1" ht="30" x14ac:dyDescent="0.25">
      <c r="A18" s="59">
        <v>1</v>
      </c>
      <c r="B18" s="59" t="s">
        <v>59</v>
      </c>
      <c r="C18" s="59">
        <v>3340</v>
      </c>
      <c r="D18" s="58">
        <f>C18+D16</f>
        <v>20642</v>
      </c>
    </row>
    <row r="19" spans="1:4" s="4" customFormat="1" x14ac:dyDescent="0.25">
      <c r="A19" s="59"/>
      <c r="B19" s="58" t="s">
        <v>9</v>
      </c>
      <c r="C19" s="59"/>
      <c r="D19" s="59"/>
    </row>
    <row r="20" spans="1:4" s="1" customFormat="1" ht="30" x14ac:dyDescent="0.25">
      <c r="A20" s="59">
        <v>1</v>
      </c>
      <c r="B20" s="59" t="s">
        <v>59</v>
      </c>
      <c r="C20" s="59">
        <v>3340</v>
      </c>
      <c r="D20" s="58">
        <f>C20+D18</f>
        <v>23982</v>
      </c>
    </row>
    <row r="21" spans="1:4" s="1" customFormat="1" x14ac:dyDescent="0.25">
      <c r="A21" s="59"/>
      <c r="B21" s="58" t="s">
        <v>10</v>
      </c>
      <c r="C21" s="59"/>
      <c r="D21" s="59"/>
    </row>
    <row r="22" spans="1:4" s="1" customFormat="1" ht="30" x14ac:dyDescent="0.25">
      <c r="A22" s="59">
        <v>1</v>
      </c>
      <c r="B22" s="59" t="s">
        <v>59</v>
      </c>
      <c r="C22" s="59">
        <v>3340</v>
      </c>
      <c r="D22" s="58">
        <f>C22+D20</f>
        <v>27322</v>
      </c>
    </row>
    <row r="23" spans="1:4" s="1" customFormat="1" x14ac:dyDescent="0.25">
      <c r="A23" s="59"/>
      <c r="B23" s="58" t="s">
        <v>11</v>
      </c>
      <c r="C23" s="59"/>
      <c r="D23" s="59"/>
    </row>
    <row r="24" spans="1:4" s="1" customFormat="1" ht="30" x14ac:dyDescent="0.25">
      <c r="A24" s="59">
        <v>1</v>
      </c>
      <c r="B24" s="59" t="s">
        <v>59</v>
      </c>
      <c r="C24" s="59">
        <v>3340</v>
      </c>
      <c r="D24" s="58">
        <f>C24+D22</f>
        <v>30662</v>
      </c>
    </row>
    <row r="25" spans="1:4" s="1" customFormat="1" x14ac:dyDescent="0.25">
      <c r="A25" s="59"/>
      <c r="B25" s="58" t="s">
        <v>12</v>
      </c>
      <c r="C25" s="59"/>
      <c r="D25" s="59"/>
    </row>
    <row r="26" spans="1:4" s="1" customFormat="1" ht="30" x14ac:dyDescent="0.25">
      <c r="A26" s="59">
        <v>1</v>
      </c>
      <c r="B26" s="59" t="s">
        <v>59</v>
      </c>
      <c r="C26" s="59">
        <v>3340</v>
      </c>
      <c r="D26" s="58"/>
    </row>
    <row r="27" spans="1:4" s="1" customFormat="1" x14ac:dyDescent="0.25">
      <c r="A27" s="59">
        <v>2</v>
      </c>
      <c r="B27" s="59" t="s">
        <v>103</v>
      </c>
      <c r="C27" s="59">
        <v>1531</v>
      </c>
      <c r="D27" s="58"/>
    </row>
    <row r="28" spans="1:4" s="1" customFormat="1" x14ac:dyDescent="0.25">
      <c r="A28" s="59"/>
      <c r="B28" s="58" t="s">
        <v>102</v>
      </c>
      <c r="C28" s="58">
        <f>SUM(C26:C27)</f>
        <v>4871</v>
      </c>
      <c r="D28" s="58">
        <f>C28+D24</f>
        <v>35533</v>
      </c>
    </row>
    <row r="29" spans="1:4" s="1" customFormat="1" x14ac:dyDescent="0.25">
      <c r="A29" s="59"/>
      <c r="B29" s="58" t="s">
        <v>13</v>
      </c>
      <c r="C29" s="59"/>
      <c r="D29" s="59"/>
    </row>
    <row r="30" spans="1:4" s="1" customFormat="1" ht="30" x14ac:dyDescent="0.25">
      <c r="A30" s="59">
        <v>1</v>
      </c>
      <c r="B30" s="59" t="s">
        <v>59</v>
      </c>
      <c r="C30" s="59">
        <v>3340</v>
      </c>
      <c r="D30" s="58"/>
    </row>
    <row r="31" spans="1:4" s="1" customFormat="1" ht="30" x14ac:dyDescent="0.25">
      <c r="A31" s="59">
        <v>2</v>
      </c>
      <c r="B31" s="59" t="s">
        <v>107</v>
      </c>
      <c r="C31" s="59">
        <v>814</v>
      </c>
      <c r="D31" s="58"/>
    </row>
    <row r="32" spans="1:4" s="1" customFormat="1" x14ac:dyDescent="0.25">
      <c r="A32" s="59">
        <v>3</v>
      </c>
      <c r="B32" s="59" t="s">
        <v>108</v>
      </c>
      <c r="C32" s="59">
        <v>598</v>
      </c>
      <c r="D32" s="58"/>
    </row>
    <row r="33" spans="1:4" s="1" customFormat="1" x14ac:dyDescent="0.25">
      <c r="A33" s="59">
        <v>4</v>
      </c>
      <c r="B33" s="59" t="s">
        <v>109</v>
      </c>
      <c r="C33" s="59">
        <v>438</v>
      </c>
      <c r="D33" s="58"/>
    </row>
    <row r="34" spans="1:4" s="1" customFormat="1" ht="30" x14ac:dyDescent="0.25">
      <c r="A34" s="59">
        <v>5</v>
      </c>
      <c r="B34" s="59" t="s">
        <v>110</v>
      </c>
      <c r="C34" s="59">
        <v>1666.6</v>
      </c>
      <c r="D34" s="58"/>
    </row>
    <row r="35" spans="1:4" s="1" customFormat="1" x14ac:dyDescent="0.25">
      <c r="A35" s="59"/>
      <c r="B35" s="65" t="s">
        <v>106</v>
      </c>
      <c r="C35" s="58">
        <f>SUM(C30:C34)</f>
        <v>6856.6</v>
      </c>
      <c r="D35" s="58">
        <f>C35+D28</f>
        <v>42389.599999999999</v>
      </c>
    </row>
    <row r="36" spans="1:4" s="1" customFormat="1" x14ac:dyDescent="0.25">
      <c r="A36" s="59"/>
      <c r="B36" s="58" t="s">
        <v>14</v>
      </c>
      <c r="C36" s="59"/>
      <c r="D36" s="59"/>
    </row>
    <row r="37" spans="1:4" s="1" customFormat="1" ht="30" x14ac:dyDescent="0.25">
      <c r="A37" s="59">
        <v>1</v>
      </c>
      <c r="B37" s="59" t="s">
        <v>59</v>
      </c>
      <c r="C37" s="59">
        <v>3340</v>
      </c>
      <c r="D37" s="58"/>
    </row>
    <row r="38" spans="1:4" s="1" customFormat="1" ht="30" x14ac:dyDescent="0.25">
      <c r="A38" s="59">
        <v>2</v>
      </c>
      <c r="B38" s="59" t="s">
        <v>113</v>
      </c>
      <c r="C38" s="59">
        <v>1603.6</v>
      </c>
      <c r="D38" s="58"/>
    </row>
    <row r="39" spans="1:4" s="1" customFormat="1" x14ac:dyDescent="0.25">
      <c r="A39" s="59"/>
      <c r="B39" s="65" t="s">
        <v>112</v>
      </c>
      <c r="C39" s="58">
        <f>SUM(C37:C38)</f>
        <v>4943.6000000000004</v>
      </c>
      <c r="D39" s="58">
        <f>C39+D35</f>
        <v>47333.2</v>
      </c>
    </row>
    <row r="40" spans="1:4" s="1" customFormat="1" x14ac:dyDescent="0.25">
      <c r="A40" s="59"/>
      <c r="B40" s="58" t="s">
        <v>15</v>
      </c>
      <c r="C40" s="59"/>
      <c r="D40" s="59"/>
    </row>
    <row r="41" spans="1:4" s="1" customFormat="1" ht="30" x14ac:dyDescent="0.25">
      <c r="A41" s="59">
        <v>1</v>
      </c>
      <c r="B41" s="59" t="s">
        <v>59</v>
      </c>
      <c r="C41" s="58">
        <v>3340</v>
      </c>
      <c r="D41" s="58">
        <f>C41+D39</f>
        <v>50673.2</v>
      </c>
    </row>
    <row r="42" spans="1:4" s="1" customFormat="1" x14ac:dyDescent="0.25">
      <c r="A42" s="59"/>
      <c r="B42" s="59"/>
      <c r="C42" s="57"/>
      <c r="D42" s="58"/>
    </row>
    <row r="43" spans="1:4" s="1" customFormat="1" x14ac:dyDescent="0.25">
      <c r="A43" s="11"/>
      <c r="B43" s="55"/>
      <c r="C43" s="7"/>
      <c r="D43" s="3"/>
    </row>
    <row r="44" spans="1:4" s="1" customFormat="1" x14ac:dyDescent="0.25">
      <c r="A44" s="11"/>
      <c r="B44" s="3"/>
      <c r="C44" s="9"/>
      <c r="D44" s="3"/>
    </row>
    <row r="45" spans="1:4" s="1" customFormat="1" x14ac:dyDescent="0.25">
      <c r="A45" s="11"/>
      <c r="B45" s="3"/>
      <c r="C45" s="9"/>
      <c r="D45" s="3"/>
    </row>
    <row r="46" spans="1:4" s="1" customFormat="1" x14ac:dyDescent="0.25">
      <c r="A46" s="11"/>
      <c r="B46" s="3"/>
      <c r="C46" s="7"/>
      <c r="D46" s="3"/>
    </row>
    <row r="47" spans="1:4" s="1" customFormat="1" x14ac:dyDescent="0.25">
      <c r="A47" s="11"/>
      <c r="B47" s="55"/>
      <c r="C47" s="7"/>
      <c r="D47" s="3"/>
    </row>
    <row r="48" spans="1:4" s="1" customFormat="1" x14ac:dyDescent="0.25">
      <c r="A48" s="11"/>
      <c r="B48" s="11"/>
      <c r="C48" s="7"/>
      <c r="D48" s="3"/>
    </row>
    <row r="49" spans="1:4" s="1" customFormat="1" x14ac:dyDescent="0.25">
      <c r="A49" s="11"/>
      <c r="B49" s="3"/>
      <c r="C49" s="7"/>
      <c r="D49" s="3"/>
    </row>
    <row r="50" spans="1:4" s="1" customFormat="1" x14ac:dyDescent="0.25">
      <c r="A50" s="11"/>
      <c r="B50" s="11"/>
      <c r="C50" s="7"/>
      <c r="D50" s="3"/>
    </row>
    <row r="51" spans="1:4" s="1" customFormat="1" x14ac:dyDescent="0.25">
      <c r="A51" s="11"/>
      <c r="B51" s="11"/>
      <c r="C51" s="7"/>
      <c r="D51" s="3"/>
    </row>
    <row r="52" spans="1:4" s="1" customFormat="1" x14ac:dyDescent="0.25">
      <c r="A52" s="11"/>
      <c r="B52" s="11"/>
      <c r="C52" s="7"/>
      <c r="D52" s="3"/>
    </row>
    <row r="53" spans="1:4" s="1" customFormat="1" x14ac:dyDescent="0.25">
      <c r="A53" s="11"/>
      <c r="B53" s="11"/>
      <c r="C53" s="7"/>
      <c r="D53" s="3"/>
    </row>
    <row r="54" spans="1:4" s="1" customFormat="1" x14ac:dyDescent="0.25">
      <c r="A54" s="11"/>
      <c r="B54" s="11"/>
      <c r="C54" s="11"/>
      <c r="D54" s="3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11"/>
      <c r="C56" s="7"/>
      <c r="D56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selection activeCell="D16" sqref="D16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2" t="s">
        <v>64</v>
      </c>
      <c r="C1" s="72"/>
      <c r="D1" s="72"/>
    </row>
    <row r="2" spans="1:4" ht="15.75" x14ac:dyDescent="0.25">
      <c r="A2" s="1"/>
      <c r="B2" s="2" t="s">
        <v>34</v>
      </c>
      <c r="C2" s="33"/>
      <c r="D2" s="33"/>
    </row>
    <row r="3" spans="1:4" ht="15.75" x14ac:dyDescent="0.25">
      <c r="A3" s="1"/>
      <c r="B3" s="72" t="s">
        <v>35</v>
      </c>
      <c r="C3" s="72"/>
      <c r="D3" s="72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5</v>
      </c>
      <c r="C5" s="7"/>
      <c r="D5" s="7"/>
    </row>
    <row r="6" spans="1:4" ht="30" x14ac:dyDescent="0.25">
      <c r="A6" s="7">
        <v>1</v>
      </c>
      <c r="B6" s="11" t="s">
        <v>71</v>
      </c>
      <c r="C6" s="38">
        <v>744</v>
      </c>
      <c r="D6" s="9">
        <f>C6</f>
        <v>744</v>
      </c>
    </row>
    <row r="7" spans="1:4" x14ac:dyDescent="0.25">
      <c r="A7" s="7"/>
      <c r="B7" s="3" t="s">
        <v>3</v>
      </c>
      <c r="C7" s="38"/>
      <c r="D7" s="9"/>
    </row>
    <row r="8" spans="1:4" ht="45" x14ac:dyDescent="0.25">
      <c r="A8" s="7">
        <v>1</v>
      </c>
      <c r="B8" s="11" t="s">
        <v>78</v>
      </c>
      <c r="C8" s="54">
        <v>24842</v>
      </c>
      <c r="D8" s="9">
        <f>C8+D6</f>
        <v>25586</v>
      </c>
    </row>
    <row r="9" spans="1:4" x14ac:dyDescent="0.25">
      <c r="A9" s="11"/>
      <c r="B9" s="3" t="s">
        <v>9</v>
      </c>
      <c r="C9" s="11"/>
      <c r="D9" s="3"/>
    </row>
    <row r="10" spans="1:4" ht="30" x14ac:dyDescent="0.25">
      <c r="A10" s="7">
        <v>1</v>
      </c>
      <c r="B10" s="11" t="s">
        <v>87</v>
      </c>
      <c r="C10" s="11">
        <v>2831</v>
      </c>
      <c r="D10" s="3">
        <f>C10+D8</f>
        <v>28417</v>
      </c>
    </row>
    <row r="11" spans="1:4" x14ac:dyDescent="0.25">
      <c r="A11" s="7"/>
      <c r="B11" s="3" t="s">
        <v>10</v>
      </c>
      <c r="C11" s="11"/>
      <c r="D11" s="11"/>
    </row>
    <row r="12" spans="1:4" x14ac:dyDescent="0.25">
      <c r="A12" s="11">
        <v>1</v>
      </c>
      <c r="B12" s="11" t="s">
        <v>92</v>
      </c>
      <c r="C12" s="11">
        <v>744</v>
      </c>
      <c r="D12" s="3"/>
    </row>
    <row r="13" spans="1:4" x14ac:dyDescent="0.25">
      <c r="A13" s="11">
        <v>2</v>
      </c>
      <c r="B13" s="11" t="s">
        <v>93</v>
      </c>
      <c r="C13" s="11">
        <v>1872</v>
      </c>
      <c r="D13" s="3"/>
    </row>
    <row r="14" spans="1:4" x14ac:dyDescent="0.25">
      <c r="A14" s="11">
        <v>3</v>
      </c>
      <c r="B14" s="11" t="s">
        <v>94</v>
      </c>
      <c r="C14" s="11">
        <v>1725</v>
      </c>
      <c r="D14" s="3"/>
    </row>
    <row r="15" spans="1:4" x14ac:dyDescent="0.25">
      <c r="A15" s="11"/>
      <c r="B15" s="3" t="s">
        <v>95</v>
      </c>
      <c r="C15" s="3">
        <f>SUM(C12:C14)</f>
        <v>4341</v>
      </c>
      <c r="D15" s="3">
        <f>C15+D10</f>
        <v>32758</v>
      </c>
    </row>
    <row r="16" spans="1:4" x14ac:dyDescent="0.25">
      <c r="A16" s="11"/>
      <c r="B16" s="3"/>
      <c r="C16" s="11"/>
      <c r="D16" s="3"/>
    </row>
    <row r="17" spans="1:4" x14ac:dyDescent="0.25">
      <c r="A17" s="11"/>
      <c r="B17" s="11"/>
      <c r="C17" s="11"/>
      <c r="D17" s="3"/>
    </row>
    <row r="18" spans="1:4" x14ac:dyDescent="0.25">
      <c r="A18" s="11"/>
      <c r="B18" s="11"/>
      <c r="C18" s="11"/>
      <c r="D18" s="3"/>
    </row>
    <row r="19" spans="1:4" x14ac:dyDescent="0.25">
      <c r="A19" s="11"/>
      <c r="B19" s="3"/>
      <c r="C19" s="11"/>
      <c r="D19" s="3"/>
    </row>
    <row r="20" spans="1:4" x14ac:dyDescent="0.25">
      <c r="A20" s="11"/>
      <c r="B20" s="11"/>
      <c r="C20" s="11"/>
      <c r="D20" s="3"/>
    </row>
    <row r="21" spans="1:4" x14ac:dyDescent="0.25">
      <c r="A21" s="11"/>
      <c r="B21" s="3"/>
      <c r="C21" s="11"/>
      <c r="D21" s="3"/>
    </row>
    <row r="22" spans="1:4" x14ac:dyDescent="0.25">
      <c r="A22" s="11"/>
      <c r="B22" s="11"/>
      <c r="C22" s="11"/>
      <c r="D22" s="3"/>
    </row>
    <row r="23" spans="1:4" x14ac:dyDescent="0.25">
      <c r="A23" s="11"/>
      <c r="B23" s="11"/>
      <c r="C23" s="11"/>
      <c r="D23" s="11"/>
    </row>
    <row r="24" spans="1:4" x14ac:dyDescent="0.25">
      <c r="A24" s="11"/>
      <c r="B24" s="11"/>
      <c r="C24" s="11"/>
      <c r="D24" s="3"/>
    </row>
    <row r="25" spans="1:4" x14ac:dyDescent="0.25">
      <c r="A25" s="11"/>
      <c r="B25" s="11"/>
      <c r="C25" s="11"/>
      <c r="D25" s="3"/>
    </row>
    <row r="26" spans="1:4" x14ac:dyDescent="0.25">
      <c r="A26" s="11"/>
      <c r="B26" s="11"/>
      <c r="C26" s="11"/>
      <c r="D26" s="3"/>
    </row>
    <row r="27" spans="1:4" x14ac:dyDescent="0.25">
      <c r="A27" s="11"/>
      <c r="B27" s="3"/>
      <c r="C27" s="11"/>
      <c r="D27" s="3"/>
    </row>
    <row r="28" spans="1:4" x14ac:dyDescent="0.25">
      <c r="A28" s="11"/>
      <c r="B28" s="11"/>
      <c r="C28" s="11"/>
      <c r="D28" s="3"/>
    </row>
    <row r="29" spans="1:4" x14ac:dyDescent="0.25">
      <c r="A29" s="11"/>
      <c r="B29" s="11"/>
      <c r="C29" s="11"/>
      <c r="D29" s="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1"/>
      <c r="C31" s="13"/>
      <c r="D31" s="13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3"/>
      <c r="C33" s="13"/>
      <c r="D33" s="13"/>
    </row>
    <row r="34" spans="1:4" x14ac:dyDescent="0.25">
      <c r="A34" s="13"/>
      <c r="B34" s="11"/>
      <c r="C34" s="13"/>
      <c r="D34" s="13"/>
    </row>
    <row r="35" spans="1:4" x14ac:dyDescent="0.25">
      <c r="A35" s="13"/>
      <c r="B35" s="11"/>
      <c r="C35" s="13"/>
      <c r="D35" s="13"/>
    </row>
    <row r="36" spans="1:4" x14ac:dyDescent="0.25">
      <c r="A36" s="13"/>
      <c r="B36" s="11"/>
      <c r="C36" s="13"/>
      <c r="D36" s="13"/>
    </row>
    <row r="37" spans="1:4" x14ac:dyDescent="0.25">
      <c r="A37" s="13"/>
      <c r="B37" s="3"/>
      <c r="C37" s="13"/>
      <c r="D37" s="12"/>
    </row>
    <row r="38" spans="1:4" x14ac:dyDescent="0.25">
      <c r="A38" s="13"/>
      <c r="B38" s="3"/>
      <c r="C38" s="13"/>
      <c r="D38" s="13"/>
    </row>
    <row r="39" spans="1:4" x14ac:dyDescent="0.25">
      <c r="A39" s="13"/>
      <c r="B39" s="11"/>
      <c r="C39" s="13"/>
      <c r="D39" s="13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3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2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11"/>
      <c r="C48" s="13"/>
      <c r="D48" s="13"/>
    </row>
    <row r="49" spans="1:4" x14ac:dyDescent="0.25">
      <c r="A49" s="13"/>
      <c r="B49" s="3"/>
      <c r="C49" s="12"/>
      <c r="D49" s="12"/>
    </row>
    <row r="50" spans="1:4" x14ac:dyDescent="0.25">
      <c r="A50" s="13"/>
      <c r="B50" s="3"/>
      <c r="C50" s="13"/>
      <c r="D50" s="13"/>
    </row>
    <row r="51" spans="1:4" x14ac:dyDescent="0.25">
      <c r="A51" s="13"/>
      <c r="B51" s="11"/>
      <c r="C51" s="13"/>
      <c r="D51" s="13"/>
    </row>
    <row r="52" spans="1:4" x14ac:dyDescent="0.25">
      <c r="A52" s="13"/>
      <c r="B52" s="3"/>
      <c r="C52" s="12"/>
      <c r="D52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19" sqref="D1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72" t="s">
        <v>64</v>
      </c>
      <c r="C1" s="72"/>
      <c r="D1" s="72"/>
      <c r="E1" s="6"/>
      <c r="F1" s="6"/>
      <c r="G1" s="6"/>
      <c r="H1" s="6"/>
    </row>
    <row r="2" spans="1:8" ht="15.95" customHeight="1" x14ac:dyDescent="0.25">
      <c r="A2" s="1"/>
      <c r="B2" s="73" t="s">
        <v>34</v>
      </c>
      <c r="C2" s="73"/>
      <c r="D2" s="73"/>
      <c r="E2" s="1"/>
      <c r="F2" s="1"/>
      <c r="G2" s="1"/>
      <c r="H2" s="1"/>
    </row>
    <row r="3" spans="1:8" ht="15.95" customHeight="1" x14ac:dyDescent="0.25">
      <c r="A3" s="1"/>
      <c r="B3" s="72" t="s">
        <v>36</v>
      </c>
      <c r="C3" s="72"/>
      <c r="D3" s="7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11"/>
      <c r="B5" s="3" t="s">
        <v>5</v>
      </c>
      <c r="C5" s="11"/>
      <c r="D5" s="9"/>
      <c r="E5" s="1"/>
      <c r="F5" s="1"/>
      <c r="G5" s="1"/>
      <c r="H5" s="1"/>
    </row>
    <row r="6" spans="1:8" x14ac:dyDescent="0.25">
      <c r="A6" s="11">
        <v>1</v>
      </c>
      <c r="B6" s="11" t="s">
        <v>72</v>
      </c>
      <c r="C6" s="11">
        <v>1103</v>
      </c>
      <c r="D6" s="3"/>
    </row>
    <row r="7" spans="1:8" x14ac:dyDescent="0.25">
      <c r="A7" s="35">
        <v>2</v>
      </c>
      <c r="B7" s="47" t="s">
        <v>73</v>
      </c>
      <c r="C7" s="13">
        <v>3200</v>
      </c>
      <c r="D7" s="12"/>
    </row>
    <row r="8" spans="1:8" x14ac:dyDescent="0.25">
      <c r="A8" s="14"/>
      <c r="B8" s="21" t="s">
        <v>69</v>
      </c>
      <c r="C8" s="56">
        <f>SUM(C6:C7)</f>
        <v>4303</v>
      </c>
      <c r="D8" s="50">
        <f>C8</f>
        <v>4303</v>
      </c>
    </row>
    <row r="9" spans="1:8" x14ac:dyDescent="0.25">
      <c r="A9" s="13"/>
      <c r="B9" s="3" t="s">
        <v>7</v>
      </c>
      <c r="C9" s="13"/>
      <c r="D9" s="12"/>
    </row>
    <row r="10" spans="1:8" x14ac:dyDescent="0.25">
      <c r="A10" s="13">
        <v>1</v>
      </c>
      <c r="B10" s="11" t="s">
        <v>81</v>
      </c>
      <c r="C10" s="11">
        <v>1337</v>
      </c>
      <c r="D10" s="53">
        <f>C10+D8</f>
        <v>5640</v>
      </c>
      <c r="E10" s="1"/>
    </row>
    <row r="11" spans="1:8" x14ac:dyDescent="0.25">
      <c r="A11" s="13"/>
      <c r="B11" s="12" t="s">
        <v>10</v>
      </c>
      <c r="C11" s="13"/>
      <c r="D11" s="12"/>
    </row>
    <row r="12" spans="1:8" x14ac:dyDescent="0.25">
      <c r="A12" s="13">
        <v>1</v>
      </c>
      <c r="B12" s="13" t="s">
        <v>96</v>
      </c>
      <c r="C12" s="13">
        <f>8311.53+8311.53</f>
        <v>16623.060000000001</v>
      </c>
      <c r="D12" s="12"/>
    </row>
    <row r="13" spans="1:8" x14ac:dyDescent="0.25">
      <c r="A13" s="13">
        <v>2</v>
      </c>
      <c r="B13" s="13" t="s">
        <v>97</v>
      </c>
      <c r="C13" s="13">
        <v>3200</v>
      </c>
      <c r="D13" s="12"/>
    </row>
    <row r="14" spans="1:8" x14ac:dyDescent="0.25">
      <c r="A14" s="13"/>
      <c r="B14" s="12" t="s">
        <v>91</v>
      </c>
      <c r="C14" s="12">
        <f>SUM(C12:C13)</f>
        <v>19823.060000000001</v>
      </c>
      <c r="D14" s="12">
        <f>C14+D10</f>
        <v>25463.06</v>
      </c>
    </row>
    <row r="15" spans="1:8" x14ac:dyDescent="0.25">
      <c r="A15" s="13"/>
      <c r="B15" s="12" t="s">
        <v>11</v>
      </c>
      <c r="C15" s="13"/>
      <c r="D15" s="12"/>
    </row>
    <row r="16" spans="1:8" x14ac:dyDescent="0.25">
      <c r="A16" s="13">
        <v>1</v>
      </c>
      <c r="B16" s="13" t="s">
        <v>100</v>
      </c>
      <c r="C16" s="13">
        <v>83520</v>
      </c>
      <c r="D16" s="12">
        <f>C16+D14</f>
        <v>108983.06</v>
      </c>
    </row>
    <row r="17" spans="1:4" x14ac:dyDescent="0.25">
      <c r="A17" s="13"/>
      <c r="B17" s="71" t="s">
        <v>13</v>
      </c>
      <c r="C17" s="13"/>
      <c r="D17" s="12"/>
    </row>
    <row r="18" spans="1:4" ht="45" x14ac:dyDescent="0.25">
      <c r="A18" s="13">
        <v>1</v>
      </c>
      <c r="B18" s="11" t="s">
        <v>111</v>
      </c>
      <c r="C18" s="13">
        <v>47730.5</v>
      </c>
      <c r="D18" s="12">
        <f>C18+D16</f>
        <v>156713.56</v>
      </c>
    </row>
    <row r="19" spans="1:4" x14ac:dyDescent="0.25">
      <c r="A19" s="13"/>
      <c r="B19" s="12"/>
      <c r="C19" s="13"/>
      <c r="D19" s="13"/>
    </row>
    <row r="20" spans="1:4" x14ac:dyDescent="0.25">
      <c r="A20" s="13"/>
      <c r="B20" s="13"/>
      <c r="C20" s="13"/>
      <c r="D20" s="12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3"/>
    </row>
    <row r="28" spans="1:4" x14ac:dyDescent="0.25">
      <c r="A28" s="13"/>
      <c r="B28" s="13"/>
      <c r="C28" s="13"/>
      <c r="D28" s="12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2"/>
    </row>
    <row r="32" spans="1:4" x14ac:dyDescent="0.25">
      <c r="A32" s="13"/>
      <c r="B32" s="12"/>
      <c r="C32" s="12"/>
      <c r="D32" s="13"/>
    </row>
    <row r="34" spans="4:4" x14ac:dyDescent="0.25">
      <c r="D34" s="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2" t="s">
        <v>66</v>
      </c>
      <c r="C1" s="72"/>
      <c r="D1" s="72"/>
    </row>
    <row r="2" spans="1:4" ht="15.75" x14ac:dyDescent="0.25">
      <c r="A2" s="1"/>
      <c r="B2" s="73" t="s">
        <v>34</v>
      </c>
      <c r="C2" s="73"/>
      <c r="D2" s="73"/>
    </row>
    <row r="3" spans="1:4" ht="15.75" x14ac:dyDescent="0.25">
      <c r="A3" s="1"/>
      <c r="B3" s="72" t="s">
        <v>38</v>
      </c>
      <c r="C3" s="72"/>
      <c r="D3" s="72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8"/>
      <c r="D6" s="9"/>
    </row>
    <row r="7" spans="1:4" x14ac:dyDescent="0.25">
      <c r="A7" s="9"/>
      <c r="B7" s="11"/>
      <c r="C7" s="38"/>
      <c r="D7" s="9"/>
    </row>
    <row r="8" spans="1:4" x14ac:dyDescent="0.25">
      <c r="A8" s="9"/>
      <c r="B8" s="11"/>
      <c r="C8" s="38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5"/>
      <c r="B14" s="36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7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10" sqref="D10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2" t="s">
        <v>67</v>
      </c>
      <c r="C1" s="72"/>
      <c r="D1" s="72"/>
      <c r="E1" s="6"/>
      <c r="F1" s="6"/>
      <c r="G1" s="6"/>
      <c r="H1" s="6"/>
    </row>
    <row r="2" spans="1:8" ht="15.75" x14ac:dyDescent="0.25">
      <c r="A2" s="1"/>
      <c r="B2" s="73" t="s">
        <v>34</v>
      </c>
      <c r="C2" s="73"/>
      <c r="D2" s="73"/>
      <c r="E2" s="1"/>
      <c r="F2" s="1"/>
      <c r="G2" s="1"/>
      <c r="H2" s="1"/>
    </row>
    <row r="3" spans="1:8" ht="15.75" x14ac:dyDescent="0.25">
      <c r="A3" s="1"/>
      <c r="B3" s="72" t="s">
        <v>37</v>
      </c>
      <c r="C3" s="72"/>
      <c r="D3" s="72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40" t="s">
        <v>5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74</v>
      </c>
      <c r="C6" s="11">
        <v>8136</v>
      </c>
      <c r="D6" s="3"/>
    </row>
    <row r="7" spans="1:8" s="1" customFormat="1" x14ac:dyDescent="0.25">
      <c r="A7" s="11">
        <v>2</v>
      </c>
      <c r="B7" s="11" t="s">
        <v>75</v>
      </c>
      <c r="C7" s="11">
        <v>19386</v>
      </c>
      <c r="D7" s="51"/>
    </row>
    <row r="8" spans="1:8" s="5" customFormat="1" x14ac:dyDescent="0.25">
      <c r="A8" s="13">
        <v>3</v>
      </c>
      <c r="B8" s="69" t="s">
        <v>76</v>
      </c>
      <c r="C8" s="13">
        <v>76052</v>
      </c>
      <c r="D8" s="43"/>
    </row>
    <row r="9" spans="1:8" x14ac:dyDescent="0.25">
      <c r="A9" s="13"/>
      <c r="B9" s="3" t="s">
        <v>69</v>
      </c>
      <c r="C9" s="12">
        <f>SUM(C6:C8)</f>
        <v>103574</v>
      </c>
      <c r="D9" s="43">
        <f>C9</f>
        <v>103574</v>
      </c>
    </row>
    <row r="10" spans="1:8" x14ac:dyDescent="0.25">
      <c r="A10" s="13"/>
      <c r="B10" s="11"/>
      <c r="C10" s="13"/>
      <c r="D10" s="43"/>
    </row>
    <row r="11" spans="1:8" s="5" customFormat="1" x14ac:dyDescent="0.25">
      <c r="A11" s="13"/>
      <c r="B11" s="3"/>
      <c r="C11" s="13"/>
      <c r="D11" s="43"/>
    </row>
    <row r="12" spans="1:8" x14ac:dyDescent="0.25">
      <c r="A12" s="13"/>
      <c r="B12" s="11"/>
      <c r="C12" s="13"/>
      <c r="D12" s="43"/>
    </row>
    <row r="13" spans="1:8" x14ac:dyDescent="0.25">
      <c r="A13" s="12"/>
      <c r="B13" s="3"/>
      <c r="C13" s="12"/>
      <c r="D13" s="43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topLeftCell="A4" zoomScale="60" workbookViewId="0">
      <selection activeCell="M8" sqref="M8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74" t="s">
        <v>63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15.75" x14ac:dyDescent="0.25">
      <c r="A2" s="2" t="s">
        <v>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s="10" customFormat="1" ht="20.25" customHeight="1" x14ac:dyDescent="0.25">
      <c r="A3" s="8"/>
      <c r="B3" s="29" t="s">
        <v>2</v>
      </c>
      <c r="C3" s="29" t="s">
        <v>5</v>
      </c>
      <c r="D3" s="29" t="s">
        <v>3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29" t="s">
        <v>12</v>
      </c>
      <c r="K3" s="29" t="s">
        <v>13</v>
      </c>
      <c r="L3" s="29" t="s">
        <v>14</v>
      </c>
      <c r="M3" s="29" t="s">
        <v>15</v>
      </c>
      <c r="N3" s="25" t="s">
        <v>16</v>
      </c>
    </row>
    <row r="4" spans="1:14" ht="39.75" customHeight="1" x14ac:dyDescent="0.35">
      <c r="A4" s="30" t="s">
        <v>28</v>
      </c>
      <c r="B4" s="26">
        <f>B5+B6+B7</f>
        <v>24105.62</v>
      </c>
      <c r="C4" s="26">
        <f t="shared" ref="C4:N4" si="0">C5+C6+C7</f>
        <v>21261.62</v>
      </c>
      <c r="D4" s="26">
        <f t="shared" si="0"/>
        <v>22017.62</v>
      </c>
      <c r="E4" s="26">
        <f t="shared" si="0"/>
        <v>21261.62</v>
      </c>
      <c r="F4" s="26">
        <f t="shared" si="0"/>
        <v>21261.62</v>
      </c>
      <c r="G4" s="26">
        <f t="shared" si="0"/>
        <v>21261.62</v>
      </c>
      <c r="H4" s="26">
        <f t="shared" si="0"/>
        <v>21261.62</v>
      </c>
      <c r="I4" s="26">
        <f t="shared" si="0"/>
        <v>21261.62</v>
      </c>
      <c r="J4" s="26">
        <f t="shared" si="0"/>
        <v>21261.62</v>
      </c>
      <c r="K4" s="26">
        <f t="shared" si="0"/>
        <v>21261.62</v>
      </c>
      <c r="L4" s="26">
        <f t="shared" si="0"/>
        <v>21261.62</v>
      </c>
      <c r="M4" s="26">
        <f t="shared" si="0"/>
        <v>24178.29</v>
      </c>
      <c r="N4" s="26">
        <f t="shared" si="0"/>
        <v>261656.11000000002</v>
      </c>
    </row>
    <row r="5" spans="1:14" ht="39" customHeight="1" x14ac:dyDescent="0.35">
      <c r="A5" s="30" t="s">
        <v>17</v>
      </c>
      <c r="B5" s="27">
        <v>14740.66</v>
      </c>
      <c r="C5" s="27">
        <v>14740.66</v>
      </c>
      <c r="D5" s="27">
        <v>14740.66</v>
      </c>
      <c r="E5" s="27">
        <v>14740.66</v>
      </c>
      <c r="F5" s="27">
        <v>14740.66</v>
      </c>
      <c r="G5" s="27">
        <v>14740.66</v>
      </c>
      <c r="H5" s="27">
        <v>14740.66</v>
      </c>
      <c r="I5" s="27">
        <v>14740.66</v>
      </c>
      <c r="J5" s="27">
        <v>14740.66</v>
      </c>
      <c r="K5" s="27">
        <v>14740.66</v>
      </c>
      <c r="L5" s="27">
        <v>14740.66</v>
      </c>
      <c r="M5" s="27">
        <v>14740.66</v>
      </c>
      <c r="N5" s="27">
        <f t="shared" ref="N5:N23" si="1">SUM(B5:M5)</f>
        <v>176887.92</v>
      </c>
    </row>
    <row r="6" spans="1:14" ht="44.25" customHeight="1" x14ac:dyDescent="0.35">
      <c r="A6" s="30" t="s">
        <v>40</v>
      </c>
      <c r="B6" s="27">
        <v>6520.96</v>
      </c>
      <c r="C6" s="27">
        <v>6520.96</v>
      </c>
      <c r="D6" s="27">
        <v>6520.96</v>
      </c>
      <c r="E6" s="27">
        <v>6520.96</v>
      </c>
      <c r="F6" s="27">
        <v>6520.96</v>
      </c>
      <c r="G6" s="27">
        <v>6520.96</v>
      </c>
      <c r="H6" s="27">
        <v>6520.96</v>
      </c>
      <c r="I6" s="27">
        <v>6520.96</v>
      </c>
      <c r="J6" s="27">
        <v>6520.96</v>
      </c>
      <c r="K6" s="27">
        <v>6520.96</v>
      </c>
      <c r="L6" s="27">
        <v>6520.96</v>
      </c>
      <c r="M6" s="27">
        <v>6520.96</v>
      </c>
      <c r="N6" s="27">
        <f>SUM(B6:M6)</f>
        <v>78251.520000000004</v>
      </c>
    </row>
    <row r="7" spans="1:14" ht="44.25" customHeight="1" x14ac:dyDescent="0.35">
      <c r="A7" s="30" t="s">
        <v>32</v>
      </c>
      <c r="B7" s="27">
        <v>2844</v>
      </c>
      <c r="C7" s="27"/>
      <c r="D7" s="27">
        <v>756</v>
      </c>
      <c r="E7" s="27"/>
      <c r="F7" s="27"/>
      <c r="G7" s="27"/>
      <c r="H7" s="27"/>
      <c r="I7" s="27"/>
      <c r="J7" s="27"/>
      <c r="K7" s="27"/>
      <c r="L7" s="27"/>
      <c r="M7" s="27">
        <v>2916.67</v>
      </c>
      <c r="N7" s="27">
        <f>SUM(B7:M7)</f>
        <v>6516.67</v>
      </c>
    </row>
    <row r="8" spans="1:14" ht="36" customHeight="1" x14ac:dyDescent="0.35">
      <c r="A8" s="31" t="s">
        <v>18</v>
      </c>
      <c r="B8" s="26">
        <f>B9+B10+B11+B12+B13</f>
        <v>38578.25</v>
      </c>
      <c r="C8" s="26">
        <f t="shared" ref="C8:M8" si="2">C9+C10+C11+C12+C13</f>
        <v>32105.670000000002</v>
      </c>
      <c r="D8" s="26">
        <f t="shared" si="2"/>
        <v>46533.72</v>
      </c>
      <c r="E8" s="26">
        <f t="shared" si="2"/>
        <v>27254.48</v>
      </c>
      <c r="F8" s="26">
        <f t="shared" si="2"/>
        <v>22879.25</v>
      </c>
      <c r="G8" s="26">
        <f t="shared" si="2"/>
        <v>40176.61</v>
      </c>
      <c r="H8" s="26">
        <f t="shared" si="2"/>
        <v>26626.49</v>
      </c>
      <c r="I8" s="26">
        <f t="shared" si="2"/>
        <v>23825.13</v>
      </c>
      <c r="J8" s="26">
        <f t="shared" si="2"/>
        <v>26114.170000000002</v>
      </c>
      <c r="K8" s="26">
        <f t="shared" si="2"/>
        <v>26021.09</v>
      </c>
      <c r="L8" s="26">
        <f t="shared" si="2"/>
        <v>24482.85</v>
      </c>
      <c r="M8" s="26">
        <f t="shared" si="2"/>
        <v>28333.61</v>
      </c>
      <c r="N8" s="26">
        <f t="shared" si="1"/>
        <v>362931.31999999995</v>
      </c>
    </row>
    <row r="9" spans="1:14" ht="35.1" customHeight="1" x14ac:dyDescent="0.35">
      <c r="A9" s="30" t="s">
        <v>19</v>
      </c>
      <c r="B9" s="27">
        <v>3857.92</v>
      </c>
      <c r="C9" s="27">
        <v>6623.92</v>
      </c>
      <c r="D9" s="27">
        <v>2158.92</v>
      </c>
      <c r="E9" s="27">
        <v>2158.92</v>
      </c>
      <c r="F9" s="27">
        <v>2158.92</v>
      </c>
      <c r="G9" s="27">
        <v>12658.92</v>
      </c>
      <c r="H9" s="27">
        <v>2158.92</v>
      </c>
      <c r="I9" s="27">
        <v>2902.92</v>
      </c>
      <c r="J9" s="27">
        <v>2902.92</v>
      </c>
      <c r="K9" s="27">
        <v>2377.92</v>
      </c>
      <c r="L9" s="27">
        <v>2158.92</v>
      </c>
      <c r="M9" s="27">
        <v>3646.92</v>
      </c>
      <c r="N9" s="26">
        <f>SUM(B9:M9)</f>
        <v>45766.039999999986</v>
      </c>
    </row>
    <row r="10" spans="1:14" ht="35.1" customHeight="1" x14ac:dyDescent="0.35">
      <c r="A10" s="30" t="s">
        <v>20</v>
      </c>
      <c r="B10" s="28">
        <v>3340</v>
      </c>
      <c r="C10" s="27">
        <v>5968</v>
      </c>
      <c r="D10" s="27">
        <v>3340</v>
      </c>
      <c r="E10" s="27">
        <v>4654</v>
      </c>
      <c r="F10" s="27">
        <v>3340</v>
      </c>
      <c r="G10" s="27">
        <v>3340</v>
      </c>
      <c r="H10" s="27">
        <v>3340</v>
      </c>
      <c r="I10" s="27">
        <v>3340</v>
      </c>
      <c r="J10" s="27">
        <v>4871</v>
      </c>
      <c r="K10" s="27">
        <v>6856.6</v>
      </c>
      <c r="L10" s="27">
        <v>4943.6000000000004</v>
      </c>
      <c r="M10" s="27">
        <v>3340</v>
      </c>
      <c r="N10" s="26">
        <f t="shared" si="1"/>
        <v>50673.2</v>
      </c>
    </row>
    <row r="11" spans="1:14" ht="35.1" customHeight="1" x14ac:dyDescent="0.35">
      <c r="A11" s="39" t="s">
        <v>30</v>
      </c>
      <c r="B11" s="28"/>
      <c r="C11" s="27">
        <v>744</v>
      </c>
      <c r="D11" s="27">
        <v>24842</v>
      </c>
      <c r="E11" s="27"/>
      <c r="F11" s="27"/>
      <c r="G11" s="27">
        <v>2831</v>
      </c>
      <c r="H11" s="27">
        <v>4341</v>
      </c>
      <c r="I11" s="27"/>
      <c r="J11" s="27"/>
      <c r="K11" s="27"/>
      <c r="L11" s="27"/>
      <c r="M11" s="27"/>
      <c r="N11" s="26">
        <f t="shared" si="1"/>
        <v>32758</v>
      </c>
    </row>
    <row r="12" spans="1:14" ht="35.1" customHeight="1" x14ac:dyDescent="0.35">
      <c r="A12" s="39" t="s">
        <v>39</v>
      </c>
      <c r="B12" s="28">
        <v>30192.799999999999</v>
      </c>
      <c r="C12" s="27">
        <v>16192.8</v>
      </c>
      <c r="D12" s="27">
        <v>16192.8</v>
      </c>
      <c r="E12" s="27">
        <v>19942.8</v>
      </c>
      <c r="F12" s="27">
        <v>16192.8</v>
      </c>
      <c r="G12" s="27">
        <v>16192.8</v>
      </c>
      <c r="H12" s="27">
        <v>16192.8</v>
      </c>
      <c r="I12" s="27">
        <v>16192.8</v>
      </c>
      <c r="J12" s="27">
        <v>16192.8</v>
      </c>
      <c r="K12" s="27">
        <v>16192.8</v>
      </c>
      <c r="L12" s="27">
        <v>16192.8</v>
      </c>
      <c r="M12" s="27">
        <v>16192.8</v>
      </c>
      <c r="N12" s="26">
        <f t="shared" si="1"/>
        <v>212063.59999999995</v>
      </c>
    </row>
    <row r="13" spans="1:14" ht="21.75" customHeight="1" x14ac:dyDescent="0.35">
      <c r="A13" s="30" t="s">
        <v>21</v>
      </c>
      <c r="B13" s="27">
        <v>1187.53</v>
      </c>
      <c r="C13" s="27">
        <v>2576.9499999999998</v>
      </c>
      <c r="D13" s="27"/>
      <c r="E13" s="27">
        <v>498.76</v>
      </c>
      <c r="F13" s="27">
        <v>1187.53</v>
      </c>
      <c r="G13" s="27">
        <v>5153.8900000000003</v>
      </c>
      <c r="H13" s="27">
        <v>593.77</v>
      </c>
      <c r="I13" s="27">
        <v>1389.41</v>
      </c>
      <c r="J13" s="27">
        <v>2147.4499999999998</v>
      </c>
      <c r="K13" s="27">
        <v>593.77</v>
      </c>
      <c r="L13" s="27">
        <v>1187.53</v>
      </c>
      <c r="M13" s="27">
        <v>5153.8900000000003</v>
      </c>
      <c r="N13" s="27">
        <f t="shared" si="1"/>
        <v>21670.48</v>
      </c>
    </row>
    <row r="14" spans="1:14" ht="23.25" customHeight="1" x14ac:dyDescent="0.35">
      <c r="A14" s="31" t="s">
        <v>22</v>
      </c>
      <c r="B14" s="26">
        <f>B15+B16+B17</f>
        <v>0</v>
      </c>
      <c r="C14" s="26">
        <f t="shared" ref="C14:M14" si="3">C15+C16+C17</f>
        <v>107877</v>
      </c>
      <c r="D14" s="26">
        <f t="shared" si="3"/>
        <v>0</v>
      </c>
      <c r="E14" s="26">
        <f t="shared" si="3"/>
        <v>1337</v>
      </c>
      <c r="F14" s="26">
        <f t="shared" si="3"/>
        <v>0</v>
      </c>
      <c r="G14" s="26">
        <f t="shared" si="3"/>
        <v>0</v>
      </c>
      <c r="H14" s="26">
        <f t="shared" si="3"/>
        <v>19823.060000000001</v>
      </c>
      <c r="I14" s="26">
        <f t="shared" si="3"/>
        <v>83520</v>
      </c>
      <c r="J14" s="26">
        <f t="shared" si="3"/>
        <v>0</v>
      </c>
      <c r="K14" s="26">
        <f t="shared" si="3"/>
        <v>47730.5</v>
      </c>
      <c r="L14" s="26">
        <f t="shared" si="3"/>
        <v>0</v>
      </c>
      <c r="M14" s="26">
        <f t="shared" si="3"/>
        <v>0</v>
      </c>
      <c r="N14" s="26">
        <f t="shared" si="1"/>
        <v>260287.56</v>
      </c>
    </row>
    <row r="15" spans="1:14" ht="35.1" customHeight="1" x14ac:dyDescent="0.35">
      <c r="A15" s="30" t="s">
        <v>23</v>
      </c>
      <c r="B15" s="27"/>
      <c r="C15" s="27">
        <v>103574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>
        <f t="shared" si="1"/>
        <v>103574</v>
      </c>
    </row>
    <row r="16" spans="1:14" ht="35.1" customHeight="1" x14ac:dyDescent="0.35">
      <c r="A16" s="30" t="s">
        <v>24</v>
      </c>
      <c r="B16" s="27"/>
      <c r="C16" s="27">
        <v>4303</v>
      </c>
      <c r="D16" s="27"/>
      <c r="E16" s="27">
        <v>1337</v>
      </c>
      <c r="F16" s="27"/>
      <c r="G16" s="27"/>
      <c r="H16" s="27">
        <v>19823.060000000001</v>
      </c>
      <c r="I16" s="27">
        <v>83520</v>
      </c>
      <c r="J16" s="27"/>
      <c r="K16" s="27">
        <v>47730.5</v>
      </c>
      <c r="L16" s="27"/>
      <c r="M16" s="27"/>
      <c r="N16" s="27">
        <f t="shared" si="1"/>
        <v>156713.56</v>
      </c>
    </row>
    <row r="17" spans="1:14" ht="35.1" customHeight="1" x14ac:dyDescent="0.35">
      <c r="A17" s="39" t="s">
        <v>31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>
        <f t="shared" si="1"/>
        <v>0</v>
      </c>
    </row>
    <row r="18" spans="1:14" ht="40.5" customHeight="1" x14ac:dyDescent="0.35">
      <c r="A18" s="49" t="s">
        <v>51</v>
      </c>
      <c r="B18" s="27"/>
      <c r="C18" s="27"/>
      <c r="D18" s="27"/>
      <c r="E18" s="27">
        <v>33350</v>
      </c>
      <c r="F18" s="27">
        <v>1697.4</v>
      </c>
      <c r="G18" s="27">
        <v>8407.9699999999993</v>
      </c>
      <c r="H18" s="27">
        <v>5063</v>
      </c>
      <c r="I18" s="27"/>
      <c r="J18" s="27">
        <v>287.5</v>
      </c>
      <c r="K18" s="27"/>
      <c r="L18" s="27"/>
      <c r="M18" s="27"/>
      <c r="N18" s="27">
        <f t="shared" si="1"/>
        <v>48805.87</v>
      </c>
    </row>
    <row r="19" spans="1:14" ht="40.5" customHeight="1" x14ac:dyDescent="0.35">
      <c r="A19" s="31" t="s">
        <v>53</v>
      </c>
      <c r="B19" s="26">
        <f>B20+B21+B22</f>
        <v>2638.42</v>
      </c>
      <c r="C19" s="26">
        <f t="shared" ref="C19:M19" si="4">C20+C21+C22</f>
        <v>2679.05</v>
      </c>
      <c r="D19" s="26">
        <f t="shared" si="4"/>
        <v>8657.9500000000007</v>
      </c>
      <c r="E19" s="26">
        <f t="shared" si="4"/>
        <v>4938.5099999999993</v>
      </c>
      <c r="F19" s="26">
        <f t="shared" si="4"/>
        <v>-1673.53</v>
      </c>
      <c r="G19" s="26">
        <f t="shared" si="4"/>
        <v>-2209.29</v>
      </c>
      <c r="H19" s="26">
        <f t="shared" si="4"/>
        <v>4755.18</v>
      </c>
      <c r="I19" s="26">
        <f t="shared" si="4"/>
        <v>1544.04</v>
      </c>
      <c r="J19" s="26">
        <f t="shared" si="4"/>
        <v>0</v>
      </c>
      <c r="K19" s="26">
        <f t="shared" si="4"/>
        <v>0</v>
      </c>
      <c r="L19" s="26">
        <f t="shared" si="4"/>
        <v>0</v>
      </c>
      <c r="M19" s="26">
        <f t="shared" si="4"/>
        <v>0</v>
      </c>
      <c r="N19" s="26">
        <f t="shared" ref="N19:N22" si="5">SUM(B19:M19)</f>
        <v>21330.33</v>
      </c>
    </row>
    <row r="20" spans="1:14" ht="35.1" customHeight="1" x14ac:dyDescent="0.35">
      <c r="A20" s="30" t="s">
        <v>54</v>
      </c>
      <c r="B20" s="27">
        <v>178.62</v>
      </c>
      <c r="C20" s="27">
        <v>565.63</v>
      </c>
      <c r="D20" s="27">
        <v>3334.24</v>
      </c>
      <c r="E20" s="27">
        <v>-327.47000000000003</v>
      </c>
      <c r="F20" s="27">
        <v>-267.93</v>
      </c>
      <c r="G20" s="27">
        <v>-2947.23</v>
      </c>
      <c r="H20" s="27">
        <v>1815.97</v>
      </c>
      <c r="I20" s="27">
        <v>-2381.6</v>
      </c>
      <c r="J20" s="27"/>
      <c r="K20" s="27"/>
      <c r="L20" s="27"/>
      <c r="M20" s="27"/>
      <c r="N20" s="27">
        <f t="shared" si="5"/>
        <v>-29.769999999999982</v>
      </c>
    </row>
    <row r="21" spans="1:14" ht="35.1" customHeight="1" x14ac:dyDescent="0.35">
      <c r="A21" s="30" t="s">
        <v>55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>
        <f t="shared" si="5"/>
        <v>0</v>
      </c>
    </row>
    <row r="22" spans="1:14" ht="35.1" customHeight="1" x14ac:dyDescent="0.35">
      <c r="A22" s="39" t="s">
        <v>56</v>
      </c>
      <c r="B22" s="27">
        <v>2459.8000000000002</v>
      </c>
      <c r="C22" s="27">
        <v>2113.42</v>
      </c>
      <c r="D22" s="27">
        <v>5323.71</v>
      </c>
      <c r="E22" s="27">
        <v>5265.98</v>
      </c>
      <c r="F22" s="27">
        <v>-1405.6</v>
      </c>
      <c r="G22" s="27">
        <v>737.94</v>
      </c>
      <c r="H22" s="27">
        <v>2939.21</v>
      </c>
      <c r="I22" s="27">
        <v>3925.64</v>
      </c>
      <c r="J22" s="27"/>
      <c r="K22" s="27"/>
      <c r="L22" s="27"/>
      <c r="M22" s="27"/>
      <c r="N22" s="27">
        <f t="shared" si="5"/>
        <v>21360.1</v>
      </c>
    </row>
    <row r="23" spans="1:14" ht="35.1" customHeight="1" x14ac:dyDescent="0.35">
      <c r="A23" s="31" t="s">
        <v>58</v>
      </c>
      <c r="B23" s="26">
        <v>11096.6</v>
      </c>
      <c r="C23" s="26">
        <v>11096.6</v>
      </c>
      <c r="D23" s="26">
        <v>11096.6</v>
      </c>
      <c r="E23" s="26">
        <v>11096.6</v>
      </c>
      <c r="F23" s="26">
        <v>11096.6</v>
      </c>
      <c r="G23" s="26">
        <v>11096.6</v>
      </c>
      <c r="H23" s="26">
        <v>11096.6</v>
      </c>
      <c r="I23" s="26">
        <v>11096.6</v>
      </c>
      <c r="J23" s="26">
        <v>11096.6</v>
      </c>
      <c r="K23" s="26">
        <v>11096.6</v>
      </c>
      <c r="L23" s="26">
        <v>11096.6</v>
      </c>
      <c r="M23" s="26">
        <v>11096.6</v>
      </c>
      <c r="N23" s="26">
        <f t="shared" si="1"/>
        <v>133159.20000000004</v>
      </c>
    </row>
    <row r="24" spans="1:14" ht="22.5" customHeight="1" x14ac:dyDescent="0.35">
      <c r="A24" s="31" t="s">
        <v>25</v>
      </c>
      <c r="B24" s="26">
        <f>B4+B8+B14+B23+B18+B19</f>
        <v>76418.89</v>
      </c>
      <c r="C24" s="26">
        <f t="shared" ref="C24:N24" si="6">C4+C8+C14+C23+C18+C19</f>
        <v>175019.94</v>
      </c>
      <c r="D24" s="26">
        <f t="shared" si="6"/>
        <v>88305.89</v>
      </c>
      <c r="E24" s="26">
        <f t="shared" si="6"/>
        <v>99238.209999999992</v>
      </c>
      <c r="F24" s="26">
        <f t="shared" si="6"/>
        <v>55261.34</v>
      </c>
      <c r="G24" s="26">
        <f t="shared" si="6"/>
        <v>78733.510000000009</v>
      </c>
      <c r="H24" s="26">
        <f t="shared" si="6"/>
        <v>88625.950000000012</v>
      </c>
      <c r="I24" s="26">
        <f t="shared" si="6"/>
        <v>141247.39000000001</v>
      </c>
      <c r="J24" s="26">
        <f t="shared" si="6"/>
        <v>58759.89</v>
      </c>
      <c r="K24" s="26">
        <f t="shared" si="6"/>
        <v>106109.81</v>
      </c>
      <c r="L24" s="26">
        <f t="shared" si="6"/>
        <v>56841.07</v>
      </c>
      <c r="M24" s="26">
        <f t="shared" si="6"/>
        <v>63608.5</v>
      </c>
      <c r="N24" s="26">
        <f t="shared" si="6"/>
        <v>1088170.3900000001</v>
      </c>
    </row>
    <row r="25" spans="1:14" ht="15.75" x14ac:dyDescent="0.25">
      <c r="A25" s="75" t="s">
        <v>60</v>
      </c>
      <c r="B25" s="75"/>
      <c r="C25" s="75"/>
      <c r="D25" s="32"/>
      <c r="E25" s="32"/>
      <c r="F25" s="32"/>
      <c r="G25" s="42"/>
      <c r="H25" s="32"/>
      <c r="I25" s="32"/>
      <c r="J25" s="32"/>
      <c r="K25" s="32"/>
      <c r="L25" s="76" t="s">
        <v>29</v>
      </c>
      <c r="M25" s="76"/>
      <c r="N25" s="76"/>
    </row>
    <row r="26" spans="1:14" ht="15.75" x14ac:dyDescent="0.25">
      <c r="A26" s="3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ht="15.75" x14ac:dyDescent="0.25">
      <c r="A27" s="75" t="s">
        <v>27</v>
      </c>
      <c r="B27" s="75"/>
      <c r="C27" s="75"/>
      <c r="D27" s="32"/>
      <c r="E27" s="32"/>
      <c r="F27" s="32"/>
      <c r="G27" s="32"/>
      <c r="H27" s="32"/>
      <c r="I27" s="32"/>
      <c r="J27" s="32"/>
      <c r="K27" s="32"/>
      <c r="L27" s="76" t="s">
        <v>33</v>
      </c>
      <c r="M27" s="76"/>
      <c r="N27" s="7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A6" sqref="A6:E27"/>
    </sheetView>
  </sheetViews>
  <sheetFormatPr defaultRowHeight="15" x14ac:dyDescent="0.25"/>
  <cols>
    <col min="1" max="1" width="4.140625" customWidth="1"/>
    <col min="2" max="2" width="6.140625" customWidth="1"/>
    <col min="3" max="3" width="47.42578125" customWidth="1"/>
    <col min="4" max="4" width="10.140625" bestFit="1" customWidth="1"/>
    <col min="5" max="5" width="21.140625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34</v>
      </c>
      <c r="D2" s="5"/>
      <c r="E2" s="5"/>
      <c r="F2" s="5"/>
      <c r="G2" s="5"/>
    </row>
    <row r="3" spans="1:7" x14ac:dyDescent="0.25">
      <c r="B3" s="5" t="s">
        <v>41</v>
      </c>
      <c r="C3" s="5"/>
      <c r="D3" s="5"/>
      <c r="E3" s="5"/>
      <c r="F3" s="5"/>
      <c r="G3" s="5"/>
    </row>
    <row r="4" spans="1:7" x14ac:dyDescent="0.25">
      <c r="A4" s="44" t="s">
        <v>42</v>
      </c>
      <c r="B4" s="44" t="s">
        <v>42</v>
      </c>
      <c r="C4" s="44"/>
      <c r="D4" s="44" t="s">
        <v>43</v>
      </c>
      <c r="E4" s="44" t="s">
        <v>44</v>
      </c>
      <c r="F4" s="10"/>
    </row>
    <row r="5" spans="1:7" x14ac:dyDescent="0.25">
      <c r="A5" s="45" t="s">
        <v>45</v>
      </c>
      <c r="B5" s="45" t="s">
        <v>46</v>
      </c>
      <c r="C5" s="45" t="s">
        <v>47</v>
      </c>
      <c r="D5" s="45" t="s">
        <v>48</v>
      </c>
      <c r="E5" s="45" t="s">
        <v>49</v>
      </c>
      <c r="F5" s="10"/>
    </row>
    <row r="6" spans="1:7" x14ac:dyDescent="0.25">
      <c r="A6" s="35"/>
      <c r="B6" s="35"/>
      <c r="C6" s="47"/>
      <c r="D6" s="46"/>
      <c r="E6" s="48"/>
      <c r="F6" s="10"/>
    </row>
    <row r="7" spans="1:7" x14ac:dyDescent="0.25">
      <c r="A7" s="35"/>
      <c r="B7" s="35"/>
      <c r="C7" s="47"/>
      <c r="D7" s="46"/>
      <c r="E7" s="35"/>
      <c r="F7" s="10"/>
    </row>
    <row r="8" spans="1:7" x14ac:dyDescent="0.25">
      <c r="A8" s="35"/>
      <c r="B8" s="35"/>
      <c r="C8" s="47"/>
      <c r="D8" s="46"/>
      <c r="E8" s="35"/>
      <c r="F8" s="10"/>
    </row>
    <row r="9" spans="1:7" x14ac:dyDescent="0.25">
      <c r="A9" s="35"/>
      <c r="B9" s="35"/>
      <c r="C9" s="47"/>
      <c r="D9" s="46"/>
      <c r="E9" s="35"/>
      <c r="F9" s="10"/>
    </row>
    <row r="10" spans="1:7" x14ac:dyDescent="0.25">
      <c r="A10" s="35"/>
      <c r="B10" s="35"/>
      <c r="C10" s="47"/>
      <c r="D10" s="46"/>
      <c r="E10" s="35"/>
      <c r="F10" s="10"/>
    </row>
    <row r="11" spans="1:7" x14ac:dyDescent="0.25">
      <c r="A11" s="35"/>
      <c r="B11" s="35"/>
      <c r="C11" s="47"/>
      <c r="D11" s="46"/>
      <c r="E11" s="35"/>
      <c r="F11" s="10"/>
    </row>
    <row r="12" spans="1:7" x14ac:dyDescent="0.25">
      <c r="A12" s="35"/>
      <c r="B12" s="35"/>
      <c r="C12" s="47"/>
      <c r="D12" s="46"/>
      <c r="E12" s="35"/>
      <c r="F12" s="10"/>
    </row>
    <row r="13" spans="1:7" x14ac:dyDescent="0.25">
      <c r="A13" s="35"/>
      <c r="B13" s="35"/>
      <c r="C13" s="47"/>
      <c r="D13" s="46"/>
      <c r="E13" s="35"/>
      <c r="F13" s="10"/>
    </row>
    <row r="14" spans="1:7" x14ac:dyDescent="0.25">
      <c r="A14" s="35"/>
      <c r="B14" s="35"/>
      <c r="C14" s="47"/>
      <c r="D14" s="46"/>
      <c r="E14" s="35"/>
      <c r="F14" s="10"/>
    </row>
    <row r="15" spans="1:7" x14ac:dyDescent="0.25">
      <c r="A15" s="35"/>
      <c r="B15" s="35"/>
      <c r="C15" s="47"/>
      <c r="D15" s="46"/>
      <c r="E15" s="35"/>
      <c r="F15" s="10"/>
    </row>
    <row r="16" spans="1:7" x14ac:dyDescent="0.25">
      <c r="A16" s="35"/>
      <c r="B16" s="35"/>
      <c r="C16" s="47"/>
      <c r="D16" s="46"/>
      <c r="E16" s="35"/>
      <c r="F16" s="10"/>
    </row>
    <row r="17" spans="1:6" x14ac:dyDescent="0.25">
      <c r="A17" s="35"/>
      <c r="B17" s="35"/>
      <c r="C17" s="47"/>
      <c r="D17" s="46"/>
      <c r="E17" s="35"/>
      <c r="F17" s="10"/>
    </row>
    <row r="18" spans="1:6" x14ac:dyDescent="0.25">
      <c r="A18" s="35"/>
      <c r="B18" s="35"/>
      <c r="C18" s="47"/>
      <c r="D18" s="35"/>
      <c r="E18" s="35"/>
      <c r="F18" s="10"/>
    </row>
    <row r="19" spans="1:6" x14ac:dyDescent="0.25">
      <c r="A19" s="35"/>
      <c r="B19" s="35"/>
      <c r="C19" s="47"/>
      <c r="D19" s="35"/>
      <c r="E19" s="35"/>
      <c r="F19" s="10"/>
    </row>
    <row r="20" spans="1:6" x14ac:dyDescent="0.25">
      <c r="A20" s="35"/>
      <c r="B20" s="35"/>
      <c r="C20" s="47"/>
      <c r="D20" s="35"/>
      <c r="E20" s="35"/>
      <c r="F20" s="10"/>
    </row>
    <row r="21" spans="1:6" x14ac:dyDescent="0.25">
      <c r="A21" s="35"/>
      <c r="B21" s="35"/>
      <c r="C21" s="47"/>
      <c r="D21" s="35"/>
      <c r="E21" s="35"/>
      <c r="F21" s="10"/>
    </row>
    <row r="22" spans="1:6" x14ac:dyDescent="0.25">
      <c r="A22" s="35"/>
      <c r="B22" s="35"/>
      <c r="C22" s="47"/>
      <c r="D22" s="35"/>
      <c r="E22" s="35"/>
      <c r="F22" s="10"/>
    </row>
    <row r="23" spans="1:6" x14ac:dyDescent="0.25">
      <c r="A23" s="35"/>
      <c r="B23" s="35"/>
      <c r="C23" s="47"/>
      <c r="D23" s="35"/>
      <c r="E23" s="35"/>
      <c r="F23" s="10"/>
    </row>
    <row r="24" spans="1:6" x14ac:dyDescent="0.25">
      <c r="A24" s="35"/>
      <c r="B24" s="35"/>
      <c r="C24" s="47"/>
      <c r="D24" s="35"/>
      <c r="E24" s="35"/>
      <c r="F24" s="10"/>
    </row>
    <row r="25" spans="1:6" x14ac:dyDescent="0.25">
      <c r="A25" s="35"/>
      <c r="B25" s="35"/>
      <c r="C25" s="47"/>
      <c r="D25" s="35"/>
      <c r="E25" s="35"/>
      <c r="F25" s="10"/>
    </row>
    <row r="26" spans="1:6" x14ac:dyDescent="0.25">
      <c r="A26" s="35"/>
      <c r="B26" s="35"/>
      <c r="C26" s="47"/>
      <c r="D26" s="35"/>
      <c r="E26" s="35"/>
      <c r="F26" s="10"/>
    </row>
    <row r="27" spans="1:6" x14ac:dyDescent="0.25">
      <c r="A27" s="35"/>
      <c r="B27" s="35"/>
      <c r="C27" s="47"/>
      <c r="D27" s="35"/>
      <c r="E27" s="35"/>
      <c r="F27" s="10"/>
    </row>
    <row r="28" spans="1:6" x14ac:dyDescent="0.25">
      <c r="A28" s="35"/>
      <c r="B28" s="35"/>
      <c r="C28" s="47"/>
      <c r="D28" s="35"/>
      <c r="E28" s="35"/>
      <c r="F28" s="10"/>
    </row>
    <row r="29" spans="1:6" x14ac:dyDescent="0.25">
      <c r="A29" s="35"/>
      <c r="B29" s="35"/>
      <c r="C29" s="47"/>
      <c r="D29" s="35"/>
      <c r="E29" s="35"/>
      <c r="F29" s="10"/>
    </row>
    <row r="30" spans="1:6" x14ac:dyDescent="0.25">
      <c r="A30" s="35"/>
      <c r="B30" s="35"/>
      <c r="C30" s="47"/>
      <c r="D30" s="35"/>
      <c r="E30" s="35"/>
      <c r="F30" s="10"/>
    </row>
    <row r="31" spans="1:6" x14ac:dyDescent="0.25">
      <c r="A31" s="35"/>
      <c r="B31" s="35"/>
      <c r="C31" s="47"/>
      <c r="D31" s="35"/>
      <c r="E31" s="35"/>
      <c r="F31" s="10"/>
    </row>
    <row r="32" spans="1:6" x14ac:dyDescent="0.25">
      <c r="A32" s="35"/>
      <c r="B32" s="35"/>
      <c r="C32" s="47"/>
      <c r="D32" s="35"/>
      <c r="E32" s="35"/>
      <c r="F32" s="10"/>
    </row>
    <row r="33" spans="1:6" x14ac:dyDescent="0.25">
      <c r="A33" s="35"/>
      <c r="B33" s="35"/>
      <c r="C33" s="47"/>
      <c r="D33" s="35"/>
      <c r="E33" s="35"/>
      <c r="F33" s="10"/>
    </row>
    <row r="34" spans="1:6" x14ac:dyDescent="0.25">
      <c r="A34" s="35"/>
      <c r="B34" s="35"/>
      <c r="C34" s="47"/>
      <c r="D34" s="35"/>
      <c r="E34" s="35"/>
      <c r="F34" s="10"/>
    </row>
    <row r="35" spans="1:6" x14ac:dyDescent="0.25">
      <c r="A35" s="35"/>
      <c r="B35" s="35"/>
      <c r="C35" s="47"/>
      <c r="D35" s="35"/>
      <c r="E35" s="35"/>
      <c r="F35" s="10"/>
    </row>
    <row r="36" spans="1:6" x14ac:dyDescent="0.25">
      <c r="A36" s="35"/>
      <c r="B36" s="35"/>
      <c r="C36" s="47"/>
      <c r="D36" s="35"/>
      <c r="E36" s="35"/>
      <c r="F36" s="10"/>
    </row>
    <row r="37" spans="1:6" x14ac:dyDescent="0.25">
      <c r="A37" s="35"/>
      <c r="B37" s="35"/>
      <c r="C37" s="47"/>
      <c r="D37" s="35"/>
      <c r="E37" s="35"/>
      <c r="F37" s="10"/>
    </row>
    <row r="38" spans="1:6" x14ac:dyDescent="0.25">
      <c r="A38" s="35"/>
      <c r="B38" s="35"/>
      <c r="C38" s="47"/>
      <c r="D38" s="35"/>
      <c r="E38" s="35"/>
      <c r="F38" s="10"/>
    </row>
    <row r="39" spans="1:6" x14ac:dyDescent="0.25">
      <c r="A39" s="35"/>
      <c r="B39" s="35"/>
      <c r="C39" s="47"/>
      <c r="D39" s="35"/>
      <c r="E39" s="35"/>
      <c r="F39" s="10"/>
    </row>
    <row r="40" spans="1:6" x14ac:dyDescent="0.25">
      <c r="A40" s="35"/>
      <c r="B40" s="35"/>
      <c r="C40" s="47"/>
      <c r="D40" s="35"/>
      <c r="E40" s="35"/>
      <c r="F40" s="10"/>
    </row>
    <row r="41" spans="1:6" x14ac:dyDescent="0.25">
      <c r="A41" s="35"/>
      <c r="B41" s="35"/>
      <c r="C41" s="47"/>
      <c r="D41" s="35"/>
      <c r="E41" s="35"/>
      <c r="F41" s="10"/>
    </row>
    <row r="42" spans="1:6" x14ac:dyDescent="0.25">
      <c r="A42" s="35"/>
      <c r="B42" s="35"/>
      <c r="C42" s="47"/>
      <c r="D42" s="35"/>
      <c r="E42" s="35"/>
      <c r="F42" s="10"/>
    </row>
    <row r="43" spans="1:6" x14ac:dyDescent="0.25">
      <c r="A43" s="13"/>
      <c r="B43" s="13"/>
      <c r="C43" s="47"/>
      <c r="D43" s="13"/>
      <c r="E43" s="13"/>
    </row>
    <row r="44" spans="1:6" x14ac:dyDescent="0.25">
      <c r="A44" s="13"/>
      <c r="B44" s="13"/>
      <c r="C44" s="47"/>
      <c r="D44" s="13"/>
      <c r="E44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19" sqref="D19"/>
    </sheetView>
  </sheetViews>
  <sheetFormatPr defaultRowHeight="15" x14ac:dyDescent="0.25"/>
  <cols>
    <col min="1" max="1" width="5.85546875" customWidth="1"/>
    <col min="2" max="2" width="56.85546875" customWidth="1"/>
    <col min="3" max="3" width="10.7109375" customWidth="1"/>
    <col min="4" max="4" width="11.140625" customWidth="1"/>
  </cols>
  <sheetData>
    <row r="1" spans="1:4" ht="15.75" x14ac:dyDescent="0.25">
      <c r="A1" s="1"/>
      <c r="B1" s="72" t="s">
        <v>64</v>
      </c>
      <c r="C1" s="72"/>
      <c r="D1" s="72"/>
    </row>
    <row r="2" spans="1:4" ht="15.75" x14ac:dyDescent="0.25">
      <c r="A2" s="1"/>
      <c r="B2" s="73" t="s">
        <v>34</v>
      </c>
      <c r="C2" s="73"/>
      <c r="D2" s="73"/>
    </row>
    <row r="3" spans="1:4" ht="15.75" x14ac:dyDescent="0.25">
      <c r="A3" s="1"/>
      <c r="B3" s="72" t="s">
        <v>50</v>
      </c>
      <c r="C3" s="72"/>
      <c r="D3" s="72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7</v>
      </c>
      <c r="C5" s="9"/>
      <c r="D5" s="9"/>
    </row>
    <row r="6" spans="1:4" ht="30" x14ac:dyDescent="0.25">
      <c r="A6" s="7">
        <v>1</v>
      </c>
      <c r="B6" s="11" t="s">
        <v>82</v>
      </c>
      <c r="C6" s="11">
        <f>32871+479</f>
        <v>33350</v>
      </c>
      <c r="D6" s="9"/>
    </row>
    <row r="7" spans="1:4" x14ac:dyDescent="0.25">
      <c r="A7" s="9"/>
      <c r="B7" s="3" t="s">
        <v>79</v>
      </c>
      <c r="C7" s="54">
        <f>SUM(C6:C6)</f>
        <v>33350</v>
      </c>
      <c r="D7" s="9">
        <f>C7</f>
        <v>33350</v>
      </c>
    </row>
    <row r="8" spans="1:4" x14ac:dyDescent="0.25">
      <c r="A8" s="3"/>
      <c r="B8" s="3" t="s">
        <v>8</v>
      </c>
      <c r="C8" s="41"/>
      <c r="D8" s="3"/>
    </row>
    <row r="9" spans="1:4" x14ac:dyDescent="0.25">
      <c r="A9" s="11">
        <v>1</v>
      </c>
      <c r="B9" s="11" t="s">
        <v>84</v>
      </c>
      <c r="C9" s="41">
        <v>1697.4</v>
      </c>
      <c r="D9" s="3">
        <f>C9+D7</f>
        <v>35047.4</v>
      </c>
    </row>
    <row r="10" spans="1:4" x14ac:dyDescent="0.25">
      <c r="A10" s="11"/>
      <c r="B10" s="3" t="s">
        <v>9</v>
      </c>
      <c r="C10" s="41"/>
      <c r="D10" s="3"/>
    </row>
    <row r="11" spans="1:4" x14ac:dyDescent="0.25">
      <c r="A11" s="13">
        <v>1</v>
      </c>
      <c r="B11" s="13" t="s">
        <v>88</v>
      </c>
      <c r="C11" s="16">
        <v>1047.97</v>
      </c>
      <c r="D11" s="12"/>
    </row>
    <row r="12" spans="1:4" x14ac:dyDescent="0.25">
      <c r="A12" s="13">
        <v>2</v>
      </c>
      <c r="B12" s="11" t="s">
        <v>89</v>
      </c>
      <c r="C12" s="16">
        <v>5608</v>
      </c>
      <c r="D12" s="50"/>
    </row>
    <row r="13" spans="1:4" x14ac:dyDescent="0.25">
      <c r="A13" s="35">
        <v>3</v>
      </c>
      <c r="B13" s="47" t="s">
        <v>90</v>
      </c>
      <c r="C13" s="13">
        <v>1752</v>
      </c>
      <c r="D13" s="12"/>
    </row>
    <row r="14" spans="1:4" x14ac:dyDescent="0.25">
      <c r="A14" s="14"/>
      <c r="B14" s="34" t="s">
        <v>86</v>
      </c>
      <c r="C14" s="56">
        <f>SUM(C11:C13)</f>
        <v>8407.9700000000012</v>
      </c>
      <c r="D14" s="70">
        <f>C14+D9</f>
        <v>43455.37</v>
      </c>
    </row>
    <row r="15" spans="1:4" x14ac:dyDescent="0.25">
      <c r="A15" s="13"/>
      <c r="B15" s="3" t="s">
        <v>10</v>
      </c>
      <c r="C15" s="13"/>
      <c r="D15" s="12"/>
    </row>
    <row r="16" spans="1:4" x14ac:dyDescent="0.25">
      <c r="A16" s="13">
        <v>1</v>
      </c>
      <c r="B16" s="13" t="s">
        <v>89</v>
      </c>
      <c r="C16" s="12">
        <v>5063</v>
      </c>
      <c r="D16" s="12">
        <f>C16+D14</f>
        <v>48518.37</v>
      </c>
    </row>
    <row r="17" spans="1:4" x14ac:dyDescent="0.25">
      <c r="A17" s="13"/>
      <c r="B17" s="12" t="s">
        <v>12</v>
      </c>
      <c r="C17" s="13"/>
      <c r="D17" s="12"/>
    </row>
    <row r="18" spans="1:4" x14ac:dyDescent="0.25">
      <c r="A18" s="13">
        <v>1</v>
      </c>
      <c r="B18" s="13" t="s">
        <v>104</v>
      </c>
      <c r="C18" s="13">
        <v>287.5</v>
      </c>
      <c r="D18" s="12">
        <f>C18+D16</f>
        <v>48805.87</v>
      </c>
    </row>
    <row r="19" spans="1:4" x14ac:dyDescent="0.25">
      <c r="A19" s="13"/>
      <c r="B19" s="12"/>
      <c r="C19" s="13"/>
      <c r="D19" s="13"/>
    </row>
    <row r="20" spans="1:4" x14ac:dyDescent="0.25">
      <c r="A20" s="13"/>
      <c r="B20" s="37"/>
      <c r="C20" s="13"/>
      <c r="D20" s="12"/>
    </row>
    <row r="21" spans="1:4" x14ac:dyDescent="0.25">
      <c r="A21" s="13"/>
      <c r="B21" s="13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3"/>
      <c r="C24" s="12"/>
      <c r="D24" s="12"/>
    </row>
    <row r="25" spans="1:4" x14ac:dyDescent="0.25">
      <c r="A25" s="13"/>
      <c r="B25" s="3"/>
      <c r="C25" s="13"/>
      <c r="D25" s="12"/>
    </row>
    <row r="26" spans="1:4" x14ac:dyDescent="0.25">
      <c r="A26" s="13"/>
      <c r="B26" s="13"/>
      <c r="C26" s="13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11"/>
      <c r="C29" s="13"/>
      <c r="D29" s="12"/>
    </row>
    <row r="30" spans="1:4" x14ac:dyDescent="0.25">
      <c r="A30" s="13"/>
      <c r="B30" s="12"/>
      <c r="C30" s="12"/>
      <c r="D30" s="12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  <row r="33" spans="1:4" x14ac:dyDescent="0.25">
      <c r="A33" s="13"/>
      <c r="B33" s="12"/>
      <c r="C33" s="13"/>
      <c r="D33" s="1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'Лиц. счет. Св. расчет'!Область_печати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2018-02-19T09:27:11Z</cp:lastPrinted>
  <dcterms:created xsi:type="dcterms:W3CDTF">2011-07-25T05:21:17Z</dcterms:created>
  <dcterms:modified xsi:type="dcterms:W3CDTF">2023-01-25T08:17:18Z</dcterms:modified>
</cp:coreProperties>
</file>