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" l="1"/>
  <c r="C60" i="2"/>
  <c r="D68" i="1"/>
  <c r="C68" i="1"/>
  <c r="D16" i="9"/>
  <c r="M7" i="5"/>
  <c r="D56" i="2" l="1"/>
  <c r="C56" i="2"/>
  <c r="D62" i="1"/>
  <c r="C62" i="1"/>
  <c r="D10" i="6"/>
  <c r="C10" i="6"/>
  <c r="D52" i="2"/>
  <c r="C52" i="2"/>
  <c r="D58" i="1"/>
  <c r="C58" i="1"/>
  <c r="D47" i="2"/>
  <c r="C47" i="2"/>
  <c r="C52" i="1"/>
  <c r="C10" i="3"/>
  <c r="C42" i="2"/>
  <c r="C42" i="1"/>
  <c r="C14" i="9" l="1"/>
  <c r="C38" i="2"/>
  <c r="C37" i="1"/>
  <c r="C10" i="9" l="1"/>
  <c r="C32" i="2"/>
  <c r="C31" i="1"/>
  <c r="D6" i="3" l="1"/>
  <c r="D10" i="3" s="1"/>
  <c r="D6" i="9"/>
  <c r="D10" i="9" s="1"/>
  <c r="D14" i="9" s="1"/>
  <c r="C28" i="2"/>
  <c r="C26" i="1"/>
  <c r="C23" i="2" l="1"/>
  <c r="C22" i="1"/>
  <c r="C19" i="2" l="1"/>
  <c r="C17" i="1"/>
  <c r="D6" i="6" l="1"/>
  <c r="D8" i="6" s="1"/>
  <c r="C14" i="2"/>
  <c r="C12" i="1"/>
  <c r="D12" i="1" s="1"/>
  <c r="D17" i="1" s="1"/>
  <c r="D22" i="1" s="1"/>
  <c r="D26" i="1" s="1"/>
  <c r="D31" i="1" s="1"/>
  <c r="D37" i="1" s="1"/>
  <c r="D42" i="1" s="1"/>
  <c r="D52" i="1" s="1"/>
  <c r="D8" i="5" l="1"/>
  <c r="C8" i="2" l="1"/>
  <c r="D8" i="2" s="1"/>
  <c r="D14" i="2" s="1"/>
  <c r="D19" i="2" s="1"/>
  <c r="D23" i="2" s="1"/>
  <c r="D28" i="2" s="1"/>
  <c r="D32" i="2" s="1"/>
  <c r="D38" i="2" s="1"/>
  <c r="D42" i="2" s="1"/>
  <c r="C8" i="1" l="1"/>
  <c r="N15" i="5"/>
  <c r="N16" i="5"/>
  <c r="N17" i="5"/>
  <c r="N18" i="5"/>
  <c r="N14" i="5" l="1"/>
  <c r="M4" i="5" l="1"/>
  <c r="L4" i="5"/>
  <c r="K4" i="5"/>
  <c r="J4" i="5"/>
  <c r="I4" i="5"/>
  <c r="H4" i="5"/>
  <c r="G4" i="5"/>
  <c r="F4" i="5"/>
  <c r="E4" i="5"/>
  <c r="D4" i="5"/>
  <c r="C4" i="5"/>
  <c r="B4" i="5"/>
  <c r="N23" i="5"/>
  <c r="K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7" i="5"/>
  <c r="N12" i="5"/>
  <c r="N11" i="5"/>
  <c r="M8" i="5"/>
  <c r="L8" i="5"/>
  <c r="J8" i="5"/>
  <c r="I8" i="5"/>
  <c r="H8" i="5"/>
  <c r="G8" i="5"/>
  <c r="F8" i="5"/>
  <c r="E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24" i="5" l="1"/>
  <c r="H24" i="5"/>
  <c r="K24" i="5"/>
  <c r="L24" i="5"/>
  <c r="B24" i="5"/>
  <c r="J24" i="5"/>
  <c r="G24" i="5"/>
  <c r="I24" i="5"/>
  <c r="M24" i="5"/>
  <c r="F24" i="5"/>
  <c r="E24" i="5"/>
  <c r="C24" i="5"/>
  <c r="N19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<sst xmlns="http://schemas.openxmlformats.org/spreadsheetml/2006/main" count="238" uniqueCount="114">
  <si>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</si>
  <si>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</si>
  <si>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</si>
  <si>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</si>
  <si>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</si>
  <si>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</si>
  <si>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</si>
  <si>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</si>
  <si>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</si>
  <si>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</si>
  <si>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</si>
  <si>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</si>
  <si>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</si>
  <si>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</si>
  <si>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</si>
  <si>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</si>
  <si>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</si>
  <si>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</si>
  <si>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</si>
  <si>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</si>
  <si>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</si>
  <si>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</si>
  <si>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</si>
  <si>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</si>
  <si>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</si>
  <si>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</si>
  <si>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</si>
  <si>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</si>
  <si>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</si>
  <si>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</si>
  <si>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</si>
  <si>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</si>
  <si>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</si>
  <si>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</si>
  <si>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</si>
  <si>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</si>
  <si>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</si>
  <si>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</si>
  <si>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</si>
  <si>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</si>
  <si>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</si>
  <si>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</si>
  <si>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</si>
  <si>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</si>
  <si>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</si>
  <si>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</si>
  <si>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</si>
  <si>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</si>
  <si>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</si>
  <si>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</si>
  <si>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</si>
  <si>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</si>
  <si>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</si>
  <si>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</si>
  <si>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</si>
  <si>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</si>
  <si>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</si>
  <si>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Техническое 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</si>
  <si>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</si>
  <si>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</si>
  <si>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</si>
  <si>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Лицевой счет. Сводный расчет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</si>
  <si>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</si>
  <si>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</si>
  <si>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Техническое обслуживание системы видеонаблюдения</t>
  </si>
  <si>
    <t>Лицевой счёт  2022г</t>
  </si>
  <si>
    <t>Лицевой счёт 2022г</t>
  </si>
  <si>
    <t>Итого за февраль</t>
  </si>
  <si>
    <t>Очистка козырьков от снега</t>
  </si>
  <si>
    <t>Ремонт двери тамбура Подъезд №1</t>
  </si>
  <si>
    <t>Техничкеское обслуживание подъездного освещения</t>
  </si>
  <si>
    <t>Обработка подвала раствором гипохлорида</t>
  </si>
  <si>
    <t>Итого за март</t>
  </si>
  <si>
    <t xml:space="preserve">Итого за март </t>
  </si>
  <si>
    <t>Приобретение  замков 2шт</t>
  </si>
  <si>
    <t>Замена светильника 15 вт</t>
  </si>
  <si>
    <t>Замена крана на стояке ХВС в подвале Подъезд №2</t>
  </si>
  <si>
    <t>Итого за апрель</t>
  </si>
  <si>
    <t>Итого за май</t>
  </si>
  <si>
    <t>Техническое обслуживание пандусов. Смазка шарниров</t>
  </si>
  <si>
    <t>Покраска бордюр водоимульсией</t>
  </si>
  <si>
    <t>Ремонт вентиляционных коробов, парапеда, стен, шахты лифта</t>
  </si>
  <si>
    <t>Замена тройника на коллекторе в подвале. Ремонт коллектора. Подъезд №3,1</t>
  </si>
  <si>
    <t>Итого за июнь</t>
  </si>
  <si>
    <t>Скос травы на придомовой территории</t>
  </si>
  <si>
    <t>Механизированный скос травы</t>
  </si>
  <si>
    <t>Демонтаж водосчетчика ХВС на поверку</t>
  </si>
  <si>
    <t>Промывка теплообменника и фильтров</t>
  </si>
  <si>
    <t>Итого за июль</t>
  </si>
  <si>
    <t>Снятие старого раствора, укладка напольной плитки Подъезд №3</t>
  </si>
  <si>
    <t>Обследование квартиры, течь с кровли</t>
  </si>
  <si>
    <t>Ремонт урны возле подъезда №2</t>
  </si>
  <si>
    <t>Замена участка обратного трубопровода горячей воды</t>
  </si>
  <si>
    <t>Итого за август</t>
  </si>
  <si>
    <t>Ремонт кровли на крыше</t>
  </si>
  <si>
    <t xml:space="preserve">Утепление вентиляционных коробов </t>
  </si>
  <si>
    <t>Монтаж дополнительного спускника на стояке ГВС в подвале</t>
  </si>
  <si>
    <t>Замена участка трубы на стояке ГВС в подвале</t>
  </si>
  <si>
    <t>Разбор, промывка и сбор теплообменника</t>
  </si>
  <si>
    <t>Установка водосчетчика после поверки</t>
  </si>
  <si>
    <t>Поверка водосчетчика в подвале</t>
  </si>
  <si>
    <t>Замена труб отопления Квартира №104 (материалы жителей)</t>
  </si>
  <si>
    <t>Итого за сентябрь</t>
  </si>
  <si>
    <t>Ремонт кровли. Утепление вент коробов</t>
  </si>
  <si>
    <t>Прочистка канализации в подвале. Заливка гипхлоридом Подъезд №2</t>
  </si>
  <si>
    <t>Запуск подъездного отопления</t>
  </si>
  <si>
    <t>Итого за октябрь</t>
  </si>
  <si>
    <t>Ремонт лестничного марша (сварочные работы) Подъезд №3</t>
  </si>
  <si>
    <t>Замена светильников 4 шт Подъезд №2,3</t>
  </si>
  <si>
    <t>Итого за ноябрь</t>
  </si>
  <si>
    <t>Установка елки</t>
  </si>
  <si>
    <t>Прочистка фильтра ГВС на вводе в дом</t>
  </si>
  <si>
    <t>Замена крана на ХВС в подвале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</si>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</sst>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0" fillId="0" borderId="4" xfId="0" applyBorder="1" applyAlignment="1">
      <alignment wrapText="1"/>
    </xf>
    <xf numFmtId="0" fontId="1" fillId="0" borderId="7" xfId="0" applyFont="1" applyBorder="1" applyAlignment="1">
      <alignment wrapText="1"/>
    </xf>
    <xf numFmtId="2" fontId="6" fillId="0" borderId="1" xfId="0" applyNumberFormat="1" applyFont="1" applyBorder="1"/>
    <xf numFmtId="0" fontId="1" fillId="0" borderId="6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8" fillId="0" borderId="2" xfId="0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/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9" fillId="0" borderId="7" xfId="0" applyFont="1" applyBorder="1"/>
    <xf numFmtId="0" fontId="10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0" fillId="0" borderId="1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9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56" workbookViewId="0">
      <selection activeCell="D69" sqref="D6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65</v>
      </c>
      <c r="C1" s="79"/>
      <c r="D1" s="79"/>
      <c r="E1" s="6"/>
      <c r="F1" s="6"/>
      <c r="G1" s="6"/>
      <c r="H1" s="6"/>
    </row>
    <row r="2" spans="1:8" ht="15.75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28.9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9">
        <v>1</v>
      </c>
      <c r="B6" s="59" t="s">
        <v>57</v>
      </c>
      <c r="C6" s="59">
        <v>1223.92</v>
      </c>
      <c r="D6" s="59"/>
      <c r="E6" s="1"/>
      <c r="F6" s="1"/>
    </row>
    <row r="7" spans="1:8" ht="60" x14ac:dyDescent="0.25">
      <c r="A7" s="59">
        <v>2</v>
      </c>
      <c r="B7" s="59" t="s">
        <v>62</v>
      </c>
      <c r="C7" s="59">
        <v>935</v>
      </c>
      <c r="D7" s="58"/>
      <c r="E7" s="1"/>
      <c r="F7" s="1"/>
    </row>
    <row r="8" spans="1:8" x14ac:dyDescent="0.25">
      <c r="A8" s="59"/>
      <c r="B8" s="58" t="s">
        <v>63</v>
      </c>
      <c r="C8" s="58">
        <f>SUM(C6:C7)</f>
        <v>2158.92</v>
      </c>
      <c r="D8" s="58">
        <v>2158.92</v>
      </c>
      <c r="E8" s="1"/>
      <c r="F8" s="1"/>
    </row>
    <row r="9" spans="1:8" x14ac:dyDescent="0.25">
      <c r="A9" s="59"/>
      <c r="B9" s="58" t="s">
        <v>5</v>
      </c>
      <c r="C9" s="59"/>
      <c r="D9" s="59"/>
      <c r="E9" s="1"/>
      <c r="F9" s="1"/>
    </row>
    <row r="10" spans="1:8" s="5" customFormat="1" ht="30" x14ac:dyDescent="0.25">
      <c r="A10" s="59">
        <v>1</v>
      </c>
      <c r="B10" s="59" t="s">
        <v>57</v>
      </c>
      <c r="C10" s="59">
        <v>1223.92</v>
      </c>
      <c r="D10" s="59"/>
      <c r="E10" s="4"/>
      <c r="F10" s="4"/>
    </row>
    <row r="11" spans="1:8" s="5" customFormat="1" ht="60" x14ac:dyDescent="0.25">
      <c r="A11" s="59">
        <v>2</v>
      </c>
      <c r="B11" s="59" t="s">
        <v>62</v>
      </c>
      <c r="C11" s="59">
        <v>935</v>
      </c>
      <c r="D11" s="58"/>
      <c r="E11" s="4"/>
      <c r="F11" s="4"/>
    </row>
    <row r="12" spans="1:8" s="5" customFormat="1" x14ac:dyDescent="0.25">
      <c r="A12" s="59"/>
      <c r="B12" s="58" t="s">
        <v>67</v>
      </c>
      <c r="C12" s="58">
        <f>SUM(C10:C11)</f>
        <v>2158.92</v>
      </c>
      <c r="D12" s="58">
        <f>C12+D8</f>
        <v>4317.84</v>
      </c>
      <c r="E12" s="4"/>
      <c r="F12" s="4"/>
    </row>
    <row r="13" spans="1:8" x14ac:dyDescent="0.25">
      <c r="A13" s="59"/>
      <c r="B13" s="58" t="s">
        <v>3</v>
      </c>
      <c r="C13" s="59"/>
      <c r="D13" s="58"/>
      <c r="E13" s="1"/>
      <c r="F13" s="1"/>
    </row>
    <row r="14" spans="1:8" ht="30" x14ac:dyDescent="0.25">
      <c r="A14" s="59">
        <v>1</v>
      </c>
      <c r="B14" s="59" t="s">
        <v>57</v>
      </c>
      <c r="C14" s="59">
        <v>1223.92</v>
      </c>
      <c r="D14" s="59"/>
      <c r="E14" s="1"/>
      <c r="F14" s="1"/>
    </row>
    <row r="15" spans="1:8" ht="60" x14ac:dyDescent="0.25">
      <c r="A15" s="59">
        <v>2</v>
      </c>
      <c r="B15" s="59" t="s">
        <v>62</v>
      </c>
      <c r="C15" s="59">
        <v>935</v>
      </c>
      <c r="D15" s="58"/>
      <c r="E15" s="1"/>
      <c r="F15" s="1"/>
    </row>
    <row r="16" spans="1:8" x14ac:dyDescent="0.25">
      <c r="A16" s="59">
        <v>3</v>
      </c>
      <c r="B16" s="59" t="s">
        <v>71</v>
      </c>
      <c r="C16" s="59">
        <v>672</v>
      </c>
      <c r="D16" s="58"/>
      <c r="E16" s="1"/>
      <c r="F16" s="1"/>
    </row>
    <row r="17" spans="1:6" x14ac:dyDescent="0.25">
      <c r="A17" s="59"/>
      <c r="B17" s="58" t="s">
        <v>72</v>
      </c>
      <c r="C17" s="58">
        <f>SUM(C14:C16)</f>
        <v>2830.92</v>
      </c>
      <c r="D17" s="58">
        <f>C17+D12</f>
        <v>7148.76</v>
      </c>
      <c r="E17" s="1"/>
      <c r="F17" s="1"/>
    </row>
    <row r="18" spans="1:6" s="5" customFormat="1" x14ac:dyDescent="0.25">
      <c r="A18" s="59"/>
      <c r="B18" s="58" t="s">
        <v>7</v>
      </c>
      <c r="C18" s="59"/>
      <c r="D18" s="58"/>
      <c r="E18" s="4"/>
      <c r="F18" s="4"/>
    </row>
    <row r="19" spans="1:6" s="5" customFormat="1" ht="30" x14ac:dyDescent="0.25">
      <c r="A19" s="59">
        <v>1</v>
      </c>
      <c r="B19" s="59" t="s">
        <v>57</v>
      </c>
      <c r="C19" s="59">
        <v>1223.92</v>
      </c>
      <c r="D19" s="59"/>
      <c r="E19" s="4"/>
      <c r="F19" s="4"/>
    </row>
    <row r="20" spans="1:6" ht="60" x14ac:dyDescent="0.25">
      <c r="A20" s="59">
        <v>2</v>
      </c>
      <c r="B20" s="59" t="s">
        <v>62</v>
      </c>
      <c r="C20" s="59">
        <v>935</v>
      </c>
      <c r="D20" s="58"/>
      <c r="E20" s="1"/>
      <c r="F20" s="1"/>
    </row>
    <row r="21" spans="1:6" ht="30" x14ac:dyDescent="0.25">
      <c r="A21" s="59">
        <v>3</v>
      </c>
      <c r="B21" s="74" t="s">
        <v>76</v>
      </c>
      <c r="C21" s="59">
        <v>2041</v>
      </c>
      <c r="D21" s="58"/>
      <c r="E21" s="1"/>
      <c r="F21" s="1"/>
    </row>
    <row r="22" spans="1:6" x14ac:dyDescent="0.25">
      <c r="A22" s="59"/>
      <c r="B22" s="58" t="s">
        <v>77</v>
      </c>
      <c r="C22" s="58">
        <f>SUM(C19:C21)</f>
        <v>4199.92</v>
      </c>
      <c r="D22" s="58">
        <f>C22+D17</f>
        <v>11348.68</v>
      </c>
      <c r="E22" s="1"/>
      <c r="F22" s="1"/>
    </row>
    <row r="23" spans="1:6" x14ac:dyDescent="0.25">
      <c r="A23" s="59"/>
      <c r="B23" s="58" t="s">
        <v>8</v>
      </c>
      <c r="C23" s="59"/>
      <c r="D23" s="58"/>
      <c r="E23" s="1"/>
      <c r="F23" s="1"/>
    </row>
    <row r="24" spans="1:6" ht="30" x14ac:dyDescent="0.25">
      <c r="A24" s="59">
        <v>1</v>
      </c>
      <c r="B24" s="59" t="s">
        <v>57</v>
      </c>
      <c r="C24" s="59">
        <v>1223.92</v>
      </c>
      <c r="D24" s="59"/>
      <c r="E24" s="1"/>
      <c r="F24" s="1"/>
    </row>
    <row r="25" spans="1:6" ht="60" x14ac:dyDescent="0.25">
      <c r="A25" s="59">
        <v>2</v>
      </c>
      <c r="B25" s="59" t="s">
        <v>62</v>
      </c>
      <c r="C25" s="59">
        <v>935</v>
      </c>
      <c r="D25" s="58"/>
      <c r="E25" s="1"/>
      <c r="F25" s="1"/>
    </row>
    <row r="26" spans="1:6" x14ac:dyDescent="0.25">
      <c r="A26" s="59"/>
      <c r="B26" s="58" t="s">
        <v>78</v>
      </c>
      <c r="C26" s="58">
        <f>SUM(C24:C25)</f>
        <v>2158.92</v>
      </c>
      <c r="D26" s="58">
        <f>C26+D22</f>
        <v>13507.6</v>
      </c>
      <c r="E26" s="1"/>
      <c r="F26" s="1"/>
    </row>
    <row r="27" spans="1:6" x14ac:dyDescent="0.25">
      <c r="A27" s="59"/>
      <c r="B27" s="58" t="s">
        <v>9</v>
      </c>
      <c r="C27" s="59"/>
      <c r="D27" s="58"/>
      <c r="E27" s="1"/>
      <c r="F27" s="1"/>
    </row>
    <row r="28" spans="1:6" ht="30" x14ac:dyDescent="0.25">
      <c r="A28" s="59">
        <v>1</v>
      </c>
      <c r="B28" s="59" t="s">
        <v>57</v>
      </c>
      <c r="C28" s="59">
        <v>1223.92</v>
      </c>
      <c r="D28" s="59"/>
      <c r="E28" s="1"/>
      <c r="F28" s="1"/>
    </row>
    <row r="29" spans="1:6" ht="60" x14ac:dyDescent="0.25">
      <c r="A29" s="59">
        <v>2</v>
      </c>
      <c r="B29" s="59" t="s">
        <v>62</v>
      </c>
      <c r="C29" s="59">
        <v>935</v>
      </c>
      <c r="D29" s="58"/>
      <c r="E29" s="1"/>
      <c r="F29" s="1"/>
    </row>
    <row r="30" spans="1:6" ht="30" x14ac:dyDescent="0.25">
      <c r="A30" s="59">
        <v>3</v>
      </c>
      <c r="B30" s="59" t="s">
        <v>82</v>
      </c>
      <c r="C30" s="59">
        <v>1416</v>
      </c>
      <c r="D30" s="58"/>
      <c r="E30" s="1"/>
      <c r="F30" s="1"/>
    </row>
    <row r="31" spans="1:6" x14ac:dyDescent="0.25">
      <c r="A31" s="59"/>
      <c r="B31" s="58" t="s">
        <v>83</v>
      </c>
      <c r="C31" s="58">
        <f>SUM(C28:C30)</f>
        <v>3574.92</v>
      </c>
      <c r="D31" s="58">
        <f>C31+D26</f>
        <v>17082.52</v>
      </c>
      <c r="E31" s="1"/>
      <c r="F31" s="1"/>
    </row>
    <row r="32" spans="1:6" x14ac:dyDescent="0.25">
      <c r="A32" s="59"/>
      <c r="B32" s="58" t="s">
        <v>10</v>
      </c>
      <c r="C32" s="59"/>
      <c r="D32" s="58"/>
      <c r="E32" s="1"/>
      <c r="F32" s="1"/>
    </row>
    <row r="33" spans="1:6" ht="30" x14ac:dyDescent="0.25">
      <c r="A33" s="59">
        <v>1</v>
      </c>
      <c r="B33" s="59" t="s">
        <v>57</v>
      </c>
      <c r="C33" s="59">
        <v>1223.92</v>
      </c>
      <c r="D33" s="59"/>
      <c r="E33" s="1"/>
      <c r="F33" s="1"/>
    </row>
    <row r="34" spans="1:6" ht="60" x14ac:dyDescent="0.25">
      <c r="A34" s="59">
        <v>2</v>
      </c>
      <c r="B34" s="59" t="s">
        <v>62</v>
      </c>
      <c r="C34" s="59">
        <v>935</v>
      </c>
      <c r="D34" s="58"/>
      <c r="E34" s="1"/>
      <c r="F34" s="1"/>
    </row>
    <row r="35" spans="1:6" x14ac:dyDescent="0.25">
      <c r="A35" s="59">
        <v>3</v>
      </c>
      <c r="B35" s="59" t="s">
        <v>86</v>
      </c>
      <c r="C35" s="59">
        <v>372</v>
      </c>
      <c r="D35" s="58"/>
      <c r="E35" s="1"/>
      <c r="F35" s="1"/>
    </row>
    <row r="36" spans="1:6" x14ac:dyDescent="0.25">
      <c r="A36" s="59">
        <v>4</v>
      </c>
      <c r="B36" s="59" t="s">
        <v>87</v>
      </c>
      <c r="C36" s="59">
        <v>372</v>
      </c>
      <c r="D36" s="58"/>
      <c r="E36" s="1"/>
      <c r="F36" s="1"/>
    </row>
    <row r="37" spans="1:6" x14ac:dyDescent="0.25">
      <c r="A37" s="59"/>
      <c r="B37" s="58" t="s">
        <v>88</v>
      </c>
      <c r="C37" s="58">
        <f>SUM(C33:C36)</f>
        <v>2902.92</v>
      </c>
      <c r="D37" s="58">
        <f>C37+D31</f>
        <v>19985.440000000002</v>
      </c>
      <c r="E37" s="1"/>
      <c r="F37" s="1"/>
    </row>
    <row r="38" spans="1:6" x14ac:dyDescent="0.25">
      <c r="A38" s="59"/>
      <c r="B38" s="58" t="s">
        <v>11</v>
      </c>
      <c r="C38" s="59"/>
      <c r="D38" s="58"/>
      <c r="E38" s="1"/>
      <c r="F38" s="1"/>
    </row>
    <row r="39" spans="1:6" ht="30" x14ac:dyDescent="0.25">
      <c r="A39" s="59">
        <v>1</v>
      </c>
      <c r="B39" s="59" t="s">
        <v>57</v>
      </c>
      <c r="C39" s="59">
        <v>1223.92</v>
      </c>
      <c r="D39" s="59"/>
      <c r="E39" s="1"/>
      <c r="F39" s="1"/>
    </row>
    <row r="40" spans="1:6" ht="60" x14ac:dyDescent="0.25">
      <c r="A40" s="59">
        <v>2</v>
      </c>
      <c r="B40" s="59" t="s">
        <v>62</v>
      </c>
      <c r="C40" s="59">
        <v>935</v>
      </c>
      <c r="D40" s="58"/>
      <c r="E40" s="1"/>
      <c r="F40" s="1"/>
    </row>
    <row r="41" spans="1:6" ht="30" x14ac:dyDescent="0.25">
      <c r="A41" s="11">
        <v>3</v>
      </c>
      <c r="B41" s="59" t="s">
        <v>92</v>
      </c>
      <c r="C41" s="11">
        <v>4408.8999999999996</v>
      </c>
      <c r="D41" s="3"/>
      <c r="E41" s="1"/>
      <c r="F41" s="1"/>
    </row>
    <row r="42" spans="1:6" x14ac:dyDescent="0.25">
      <c r="A42" s="11"/>
      <c r="B42" s="58" t="s">
        <v>93</v>
      </c>
      <c r="C42" s="3">
        <f>SUM(C39:C41)</f>
        <v>6567.82</v>
      </c>
      <c r="D42" s="3">
        <f>C42+D37</f>
        <v>26553.260000000002</v>
      </c>
      <c r="E42" s="1"/>
      <c r="F42" s="1"/>
    </row>
    <row r="43" spans="1:6" x14ac:dyDescent="0.25">
      <c r="A43" s="59"/>
      <c r="B43" s="58" t="s">
        <v>12</v>
      </c>
      <c r="C43" s="59"/>
      <c r="D43" s="58"/>
      <c r="E43" s="1"/>
      <c r="F43" s="1"/>
    </row>
    <row r="44" spans="1:6" ht="30" x14ac:dyDescent="0.25">
      <c r="A44" s="59">
        <v>1</v>
      </c>
      <c r="B44" s="59" t="s">
        <v>57</v>
      </c>
      <c r="C44" s="59">
        <v>1223.92</v>
      </c>
      <c r="D44" s="59"/>
      <c r="E44" s="1"/>
      <c r="F44" s="1"/>
    </row>
    <row r="45" spans="1:6" ht="60" x14ac:dyDescent="0.25">
      <c r="A45" s="59">
        <v>2</v>
      </c>
      <c r="B45" s="59" t="s">
        <v>62</v>
      </c>
      <c r="C45" s="59">
        <v>935</v>
      </c>
      <c r="D45" s="58"/>
      <c r="E45" s="1"/>
      <c r="F45" s="1"/>
    </row>
    <row r="46" spans="1:6" ht="30" x14ac:dyDescent="0.25">
      <c r="A46" s="11">
        <v>3</v>
      </c>
      <c r="B46" s="59" t="s">
        <v>96</v>
      </c>
      <c r="C46" s="11">
        <v>2240.1</v>
      </c>
      <c r="D46" s="3"/>
      <c r="E46" s="1"/>
      <c r="F46" s="1"/>
    </row>
    <row r="47" spans="1:6" x14ac:dyDescent="0.25">
      <c r="A47" s="11">
        <v>4</v>
      </c>
      <c r="B47" s="11" t="s">
        <v>97</v>
      </c>
      <c r="C47" s="11">
        <v>6680.7</v>
      </c>
      <c r="D47" s="3"/>
      <c r="E47" s="1"/>
      <c r="F47" s="1"/>
    </row>
    <row r="48" spans="1:6" x14ac:dyDescent="0.25">
      <c r="A48" s="11">
        <v>5</v>
      </c>
      <c r="B48" s="11" t="s">
        <v>98</v>
      </c>
      <c r="C48" s="11">
        <v>3720</v>
      </c>
      <c r="D48" s="3"/>
      <c r="E48" s="1"/>
      <c r="F48" s="1"/>
    </row>
    <row r="49" spans="1:6" x14ac:dyDescent="0.25">
      <c r="A49" s="11">
        <v>6</v>
      </c>
      <c r="B49" s="11" t="s">
        <v>99</v>
      </c>
      <c r="C49" s="11">
        <v>308.76</v>
      </c>
      <c r="D49" s="3"/>
      <c r="E49" s="1"/>
      <c r="F49" s="1"/>
    </row>
    <row r="50" spans="1:6" x14ac:dyDescent="0.25">
      <c r="A50" s="11">
        <v>7</v>
      </c>
      <c r="B50" s="11" t="s">
        <v>100</v>
      </c>
      <c r="C50" s="11">
        <v>750</v>
      </c>
      <c r="D50" s="3"/>
      <c r="E50" s="1"/>
      <c r="F50" s="1"/>
    </row>
    <row r="51" spans="1:6" ht="30" x14ac:dyDescent="0.25">
      <c r="A51" s="11">
        <v>8</v>
      </c>
      <c r="B51" s="59" t="s">
        <v>101</v>
      </c>
      <c r="C51" s="11">
        <v>4464</v>
      </c>
      <c r="D51" s="3"/>
      <c r="E51" s="1"/>
      <c r="F51" s="1"/>
    </row>
    <row r="52" spans="1:6" x14ac:dyDescent="0.25">
      <c r="A52" s="11"/>
      <c r="B52" s="58" t="s">
        <v>102</v>
      </c>
      <c r="C52" s="3">
        <f>SUM(C44:C51)</f>
        <v>20322.480000000003</v>
      </c>
      <c r="D52" s="3">
        <f>C52+D42</f>
        <v>46875.740000000005</v>
      </c>
      <c r="E52" s="1"/>
      <c r="F52" s="1"/>
    </row>
    <row r="53" spans="1:6" x14ac:dyDescent="0.25">
      <c r="A53" s="59"/>
      <c r="B53" s="58" t="s">
        <v>13</v>
      </c>
      <c r="C53" s="59"/>
      <c r="D53" s="58"/>
      <c r="E53" s="1"/>
      <c r="F53" s="1"/>
    </row>
    <row r="54" spans="1:6" ht="30" x14ac:dyDescent="0.25">
      <c r="A54" s="59">
        <v>1</v>
      </c>
      <c r="B54" s="59" t="s">
        <v>57</v>
      </c>
      <c r="C54" s="59">
        <v>1223.92</v>
      </c>
      <c r="D54" s="59"/>
      <c r="E54" s="1"/>
      <c r="F54" s="1"/>
    </row>
    <row r="55" spans="1:6" ht="60" x14ac:dyDescent="0.25">
      <c r="A55" s="59">
        <v>2</v>
      </c>
      <c r="B55" s="59" t="s">
        <v>62</v>
      </c>
      <c r="C55" s="59">
        <v>935</v>
      </c>
      <c r="D55" s="58"/>
      <c r="E55" s="1"/>
      <c r="F55" s="1"/>
    </row>
    <row r="56" spans="1:6" ht="30" x14ac:dyDescent="0.25">
      <c r="A56" s="11">
        <v>3</v>
      </c>
      <c r="B56" s="59" t="s">
        <v>104</v>
      </c>
      <c r="C56" s="11">
        <v>744</v>
      </c>
      <c r="D56" s="3"/>
      <c r="E56" s="1"/>
      <c r="F56" s="1"/>
    </row>
    <row r="57" spans="1:6" x14ac:dyDescent="0.25">
      <c r="A57" s="11">
        <v>4</v>
      </c>
      <c r="B57" s="11" t="s">
        <v>105</v>
      </c>
      <c r="C57" s="11">
        <v>372</v>
      </c>
      <c r="D57" s="3"/>
      <c r="E57" s="1"/>
      <c r="F57" s="1"/>
    </row>
    <row r="58" spans="1:6" x14ac:dyDescent="0.25">
      <c r="A58" s="11"/>
      <c r="B58" s="3" t="s">
        <v>106</v>
      </c>
      <c r="C58" s="3">
        <f>SUM(C54:C57)</f>
        <v>3274.92</v>
      </c>
      <c r="D58" s="3">
        <f>C58+D52</f>
        <v>50150.66</v>
      </c>
      <c r="E58" s="1"/>
      <c r="F58" s="1"/>
    </row>
    <row r="59" spans="1:6" x14ac:dyDescent="0.25">
      <c r="A59" s="59"/>
      <c r="B59" s="58" t="s">
        <v>14</v>
      </c>
      <c r="C59" s="59"/>
      <c r="D59" s="58"/>
      <c r="E59" s="1"/>
      <c r="F59" s="1"/>
    </row>
    <row r="60" spans="1:6" ht="30" x14ac:dyDescent="0.25">
      <c r="A60" s="59">
        <v>1</v>
      </c>
      <c r="B60" s="59" t="s">
        <v>57</v>
      </c>
      <c r="C60" s="59">
        <v>1223.92</v>
      </c>
      <c r="D60" s="59"/>
      <c r="E60" s="1"/>
      <c r="F60" s="1"/>
    </row>
    <row r="61" spans="1:6" ht="60" x14ac:dyDescent="0.25">
      <c r="A61" s="59">
        <v>2</v>
      </c>
      <c r="B61" s="59" t="s">
        <v>62</v>
      </c>
      <c r="C61" s="59">
        <v>935</v>
      </c>
      <c r="D61" s="58"/>
      <c r="E61" s="1"/>
      <c r="F61" s="1"/>
    </row>
    <row r="62" spans="1:6" x14ac:dyDescent="0.25">
      <c r="A62" s="11"/>
      <c r="B62" s="3" t="s">
        <v>109</v>
      </c>
      <c r="C62" s="3">
        <f>SUM(C60:C61)</f>
        <v>2158.92</v>
      </c>
      <c r="D62" s="3">
        <f>C62+D58</f>
        <v>52309.58</v>
      </c>
      <c r="E62" s="1"/>
      <c r="F62" s="1"/>
    </row>
    <row r="63" spans="1:6" x14ac:dyDescent="0.25">
      <c r="A63" s="59"/>
      <c r="B63" s="58" t="s">
        <v>15</v>
      </c>
      <c r="C63" s="59"/>
      <c r="D63" s="58"/>
      <c r="E63" s="1"/>
      <c r="F63" s="1"/>
    </row>
    <row r="64" spans="1:6" ht="30" x14ac:dyDescent="0.25">
      <c r="A64" s="59">
        <v>1</v>
      </c>
      <c r="B64" s="59" t="s">
        <v>57</v>
      </c>
      <c r="C64" s="59">
        <v>1223.92</v>
      </c>
      <c r="D64" s="59"/>
      <c r="E64" s="1"/>
      <c r="F64" s="1"/>
    </row>
    <row r="65" spans="1:6" ht="60" x14ac:dyDescent="0.25">
      <c r="A65" s="59">
        <v>2</v>
      </c>
      <c r="B65" s="59" t="s">
        <v>62</v>
      </c>
      <c r="C65" s="59">
        <v>935</v>
      </c>
      <c r="D65" s="58"/>
      <c r="E65" s="1"/>
      <c r="F65" s="1"/>
    </row>
    <row r="66" spans="1:6" x14ac:dyDescent="0.25">
      <c r="A66" s="11">
        <v>3</v>
      </c>
      <c r="B66" s="11" t="s">
        <v>111</v>
      </c>
      <c r="C66" s="11">
        <v>1116</v>
      </c>
      <c r="D66" s="3"/>
      <c r="E66" s="1"/>
      <c r="F66" s="1"/>
    </row>
    <row r="67" spans="1:6" x14ac:dyDescent="0.25">
      <c r="A67" s="11">
        <v>4</v>
      </c>
      <c r="B67" s="11" t="s">
        <v>112</v>
      </c>
      <c r="C67" s="11">
        <v>2378.6999999999998</v>
      </c>
      <c r="D67" s="3"/>
      <c r="E67" s="1"/>
      <c r="F67" s="1"/>
    </row>
    <row r="68" spans="1:6" x14ac:dyDescent="0.25">
      <c r="A68" s="11"/>
      <c r="B68" s="3" t="s">
        <v>113</v>
      </c>
      <c r="C68" s="3">
        <f>SUM(C64:C67)</f>
        <v>5653.62</v>
      </c>
      <c r="D68" s="3">
        <f>C68+D62</f>
        <v>57963.200000000004</v>
      </c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3"/>
      <c r="C70" s="11"/>
      <c r="D70" s="11"/>
      <c r="E70" s="1"/>
      <c r="F70" s="1"/>
    </row>
    <row r="71" spans="1:6" x14ac:dyDescent="0.25">
      <c r="A71" s="11"/>
      <c r="B71" s="11"/>
      <c r="C71" s="11"/>
      <c r="D71" s="3"/>
      <c r="E71" s="1"/>
      <c r="F71" s="1"/>
    </row>
    <row r="72" spans="1:6" x14ac:dyDescent="0.25">
      <c r="A72" s="11"/>
      <c r="B72" s="11"/>
      <c r="C72" s="11"/>
      <c r="D72" s="3"/>
      <c r="E72" s="1"/>
      <c r="F72" s="1"/>
    </row>
    <row r="73" spans="1:6" x14ac:dyDescent="0.25">
      <c r="A73" s="11"/>
      <c r="B73" s="11"/>
      <c r="C73" s="11"/>
      <c r="D73" s="3"/>
      <c r="E73" s="1"/>
      <c r="F73" s="1"/>
    </row>
    <row r="74" spans="1:6" x14ac:dyDescent="0.25">
      <c r="A74" s="11"/>
      <c r="B74" s="39"/>
      <c r="C74" s="11"/>
      <c r="D74" s="3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43" workbookViewId="0">
      <selection activeCell="D61" sqref="D61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9" t="s">
        <v>65</v>
      </c>
      <c r="C1" s="79"/>
      <c r="D1" s="79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9" t="s">
        <v>6</v>
      </c>
      <c r="C3" s="79"/>
      <c r="D3" s="79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7"/>
      <c r="B5" s="58" t="s">
        <v>2</v>
      </c>
      <c r="C5" s="57"/>
      <c r="D5" s="57"/>
      <c r="E5" s="1"/>
      <c r="F5" s="1"/>
      <c r="G5" s="1"/>
    </row>
    <row r="6" spans="1:15" x14ac:dyDescent="0.25">
      <c r="A6" s="57">
        <v>1</v>
      </c>
      <c r="B6" s="59" t="s">
        <v>59</v>
      </c>
      <c r="C6" s="59">
        <v>6156</v>
      </c>
      <c r="D6" s="58"/>
      <c r="E6" s="1"/>
      <c r="F6" s="1"/>
      <c r="G6" s="1"/>
    </row>
    <row r="7" spans="1:15" s="1" customFormat="1" ht="30" x14ac:dyDescent="0.25">
      <c r="A7" s="59">
        <v>2</v>
      </c>
      <c r="B7" s="59" t="s">
        <v>64</v>
      </c>
      <c r="C7" s="59">
        <v>4104</v>
      </c>
      <c r="D7" s="59"/>
      <c r="H7"/>
      <c r="I7"/>
      <c r="J7"/>
      <c r="K7"/>
      <c r="L7"/>
      <c r="M7"/>
      <c r="N7"/>
      <c r="O7"/>
    </row>
    <row r="8" spans="1:15" s="1" customFormat="1" x14ac:dyDescent="0.25">
      <c r="A8" s="59"/>
      <c r="B8" s="58" t="s">
        <v>63</v>
      </c>
      <c r="C8" s="58">
        <f>SUM(C6:C7)</f>
        <v>10260</v>
      </c>
      <c r="D8" s="58">
        <f>C8</f>
        <v>10260</v>
      </c>
      <c r="H8"/>
      <c r="I8"/>
      <c r="J8"/>
      <c r="K8"/>
      <c r="L8"/>
      <c r="M8"/>
      <c r="N8"/>
      <c r="O8"/>
    </row>
    <row r="9" spans="1:15" s="1" customFormat="1" x14ac:dyDescent="0.25">
      <c r="A9" s="59"/>
      <c r="B9" s="58" t="s">
        <v>5</v>
      </c>
      <c r="C9" s="58"/>
      <c r="D9" s="58"/>
      <c r="H9"/>
      <c r="I9"/>
      <c r="J9"/>
      <c r="K9"/>
      <c r="L9"/>
      <c r="M9"/>
      <c r="N9"/>
      <c r="O9"/>
    </row>
    <row r="10" spans="1:15" s="1" customFormat="1" x14ac:dyDescent="0.25">
      <c r="A10" s="57">
        <v>1</v>
      </c>
      <c r="B10" s="59" t="s">
        <v>59</v>
      </c>
      <c r="C10" s="59">
        <v>6156</v>
      </c>
      <c r="D10" s="58"/>
      <c r="H10"/>
      <c r="I10"/>
      <c r="J10"/>
      <c r="K10"/>
      <c r="L10"/>
      <c r="M10"/>
      <c r="N10"/>
      <c r="O10"/>
    </row>
    <row r="11" spans="1:15" s="1" customFormat="1" ht="30" x14ac:dyDescent="0.25">
      <c r="A11" s="59">
        <v>2</v>
      </c>
      <c r="B11" s="59" t="s">
        <v>64</v>
      </c>
      <c r="C11" s="59">
        <v>4104</v>
      </c>
      <c r="D11" s="59"/>
      <c r="H11"/>
      <c r="I11"/>
      <c r="J11"/>
      <c r="K11"/>
      <c r="L11"/>
      <c r="M11"/>
      <c r="N11"/>
      <c r="O11"/>
    </row>
    <row r="12" spans="1:15" s="1" customFormat="1" x14ac:dyDescent="0.25">
      <c r="A12" s="59">
        <v>3</v>
      </c>
      <c r="B12" s="59" t="s">
        <v>68</v>
      </c>
      <c r="C12" s="59">
        <v>438</v>
      </c>
      <c r="D12" s="58"/>
      <c r="H12"/>
      <c r="I12"/>
      <c r="J12"/>
      <c r="K12"/>
      <c r="L12"/>
      <c r="M12"/>
      <c r="N12"/>
      <c r="O12"/>
    </row>
    <row r="13" spans="1:15" s="1" customFormat="1" x14ac:dyDescent="0.25">
      <c r="A13" s="59">
        <v>4</v>
      </c>
      <c r="B13" s="59" t="s">
        <v>69</v>
      </c>
      <c r="C13" s="59">
        <v>818</v>
      </c>
      <c r="D13" s="58"/>
    </row>
    <row r="14" spans="1:15" x14ac:dyDescent="0.25">
      <c r="A14" s="59"/>
      <c r="B14" s="58" t="s">
        <v>67</v>
      </c>
      <c r="C14" s="58">
        <f>SUM(C10:C13)</f>
        <v>11516</v>
      </c>
      <c r="D14" s="60">
        <f>C14+D8</f>
        <v>21776</v>
      </c>
    </row>
    <row r="15" spans="1:15" x14ac:dyDescent="0.25">
      <c r="A15" s="59"/>
      <c r="B15" s="58" t="s">
        <v>3</v>
      </c>
      <c r="C15" s="59"/>
      <c r="D15" s="61"/>
    </row>
    <row r="16" spans="1:15" x14ac:dyDescent="0.25">
      <c r="A16" s="57">
        <v>1</v>
      </c>
      <c r="B16" s="59" t="s">
        <v>59</v>
      </c>
      <c r="C16" s="59">
        <v>6156</v>
      </c>
      <c r="D16" s="58"/>
    </row>
    <row r="17" spans="1:4" ht="18.75" customHeight="1" x14ac:dyDescent="0.25">
      <c r="A17" s="59">
        <v>2</v>
      </c>
      <c r="B17" s="59" t="s">
        <v>64</v>
      </c>
      <c r="C17" s="59">
        <v>4104</v>
      </c>
      <c r="D17" s="59"/>
    </row>
    <row r="18" spans="1:4" x14ac:dyDescent="0.25">
      <c r="A18" s="61">
        <v>3</v>
      </c>
      <c r="B18" s="59" t="s">
        <v>74</v>
      </c>
      <c r="C18" s="61">
        <v>504</v>
      </c>
      <c r="D18" s="60"/>
    </row>
    <row r="19" spans="1:4" x14ac:dyDescent="0.25">
      <c r="A19" s="61"/>
      <c r="B19" s="58" t="s">
        <v>73</v>
      </c>
      <c r="C19" s="58">
        <f>SUM(C16:C18)</f>
        <v>10764</v>
      </c>
      <c r="D19" s="60">
        <f>C19+D14</f>
        <v>32540</v>
      </c>
    </row>
    <row r="20" spans="1:4" x14ac:dyDescent="0.25">
      <c r="A20" s="59"/>
      <c r="B20" s="58" t="s">
        <v>7</v>
      </c>
      <c r="C20" s="59"/>
      <c r="D20" s="61"/>
    </row>
    <row r="21" spans="1:4" x14ac:dyDescent="0.25">
      <c r="A21" s="57">
        <v>1</v>
      </c>
      <c r="B21" s="59" t="s">
        <v>59</v>
      </c>
      <c r="C21" s="59">
        <v>6156</v>
      </c>
      <c r="D21" s="58"/>
    </row>
    <row r="22" spans="1:4" ht="30" x14ac:dyDescent="0.25">
      <c r="A22" s="59">
        <v>2</v>
      </c>
      <c r="B22" s="59" t="s">
        <v>64</v>
      </c>
      <c r="C22" s="59">
        <v>4104</v>
      </c>
      <c r="D22" s="59"/>
    </row>
    <row r="23" spans="1:4" x14ac:dyDescent="0.25">
      <c r="A23" s="61"/>
      <c r="B23" s="58" t="s">
        <v>77</v>
      </c>
      <c r="C23" s="58">
        <f>SUM(C21:C22)</f>
        <v>10260</v>
      </c>
      <c r="D23" s="60">
        <f>C23+D19</f>
        <v>42800</v>
      </c>
    </row>
    <row r="24" spans="1:4" x14ac:dyDescent="0.25">
      <c r="A24" s="59"/>
      <c r="B24" s="58" t="s">
        <v>8</v>
      </c>
      <c r="C24" s="59"/>
      <c r="D24" s="61"/>
    </row>
    <row r="25" spans="1:4" x14ac:dyDescent="0.25">
      <c r="A25" s="57">
        <v>1</v>
      </c>
      <c r="B25" s="59" t="s">
        <v>59</v>
      </c>
      <c r="C25" s="59">
        <v>6156</v>
      </c>
      <c r="D25" s="58"/>
    </row>
    <row r="26" spans="1:4" ht="30" x14ac:dyDescent="0.25">
      <c r="A26" s="59">
        <v>2</v>
      </c>
      <c r="B26" s="59" t="s">
        <v>64</v>
      </c>
      <c r="C26" s="59">
        <v>4104</v>
      </c>
      <c r="D26" s="59"/>
    </row>
    <row r="27" spans="1:4" ht="30" x14ac:dyDescent="0.25">
      <c r="A27" s="61">
        <v>3</v>
      </c>
      <c r="B27" s="59" t="s">
        <v>79</v>
      </c>
      <c r="C27" s="61">
        <v>372</v>
      </c>
      <c r="D27" s="61"/>
    </row>
    <row r="28" spans="1:4" x14ac:dyDescent="0.25">
      <c r="A28" s="61"/>
      <c r="B28" s="58" t="s">
        <v>78</v>
      </c>
      <c r="C28" s="60">
        <f>SUM(C25:C27)</f>
        <v>10632</v>
      </c>
      <c r="D28" s="60">
        <f>C28+D23</f>
        <v>53432</v>
      </c>
    </row>
    <row r="29" spans="1:4" x14ac:dyDescent="0.25">
      <c r="A29" s="59"/>
      <c r="B29" s="58" t="s">
        <v>9</v>
      </c>
      <c r="C29" s="59"/>
      <c r="D29" s="61"/>
    </row>
    <row r="30" spans="1:4" x14ac:dyDescent="0.25">
      <c r="A30" s="57">
        <v>1</v>
      </c>
      <c r="B30" s="59" t="s">
        <v>59</v>
      </c>
      <c r="C30" s="59">
        <v>6156</v>
      </c>
      <c r="D30" s="58"/>
    </row>
    <row r="31" spans="1:4" ht="30" x14ac:dyDescent="0.25">
      <c r="A31" s="59">
        <v>2</v>
      </c>
      <c r="B31" s="59" t="s">
        <v>64</v>
      </c>
      <c r="C31" s="59">
        <v>4104</v>
      </c>
      <c r="D31" s="59"/>
    </row>
    <row r="32" spans="1:4" x14ac:dyDescent="0.25">
      <c r="A32" s="61"/>
      <c r="B32" s="58" t="s">
        <v>83</v>
      </c>
      <c r="C32" s="60">
        <f>SUM(C30:C31)</f>
        <v>10260</v>
      </c>
      <c r="D32" s="60">
        <f>C32+D28</f>
        <v>63692</v>
      </c>
    </row>
    <row r="33" spans="1:4" x14ac:dyDescent="0.25">
      <c r="A33" s="59"/>
      <c r="B33" s="58" t="s">
        <v>10</v>
      </c>
      <c r="C33" s="59"/>
      <c r="D33" s="61"/>
    </row>
    <row r="34" spans="1:4" x14ac:dyDescent="0.25">
      <c r="A34" s="57">
        <v>1</v>
      </c>
      <c r="B34" s="59" t="s">
        <v>59</v>
      </c>
      <c r="C34" s="59">
        <v>6156</v>
      </c>
      <c r="D34" s="58"/>
    </row>
    <row r="35" spans="1:4" ht="30" x14ac:dyDescent="0.25">
      <c r="A35" s="59">
        <v>2</v>
      </c>
      <c r="B35" s="59" t="s">
        <v>64</v>
      </c>
      <c r="C35" s="59">
        <v>4104</v>
      </c>
      <c r="D35" s="59"/>
    </row>
    <row r="36" spans="1:4" ht="30" x14ac:dyDescent="0.25">
      <c r="A36" s="61">
        <v>3</v>
      </c>
      <c r="B36" s="59" t="s">
        <v>89</v>
      </c>
      <c r="C36" s="59">
        <v>2725.2</v>
      </c>
      <c r="D36" s="60"/>
    </row>
    <row r="37" spans="1:4" x14ac:dyDescent="0.25">
      <c r="A37" s="61">
        <v>4</v>
      </c>
      <c r="B37" s="59" t="s">
        <v>90</v>
      </c>
      <c r="C37" s="59">
        <v>93</v>
      </c>
      <c r="D37" s="61"/>
    </row>
    <row r="38" spans="1:4" x14ac:dyDescent="0.25">
      <c r="A38" s="61"/>
      <c r="B38" s="58" t="s">
        <v>88</v>
      </c>
      <c r="C38" s="58">
        <f>SUM(C34:C37)</f>
        <v>13078.2</v>
      </c>
      <c r="D38" s="60">
        <f>C38+D32</f>
        <v>76770.2</v>
      </c>
    </row>
    <row r="39" spans="1:4" x14ac:dyDescent="0.25">
      <c r="A39" s="59"/>
      <c r="B39" s="58" t="s">
        <v>11</v>
      </c>
      <c r="C39" s="59"/>
      <c r="D39" s="61"/>
    </row>
    <row r="40" spans="1:4" x14ac:dyDescent="0.25">
      <c r="A40" s="57">
        <v>1</v>
      </c>
      <c r="B40" s="59" t="s">
        <v>59</v>
      </c>
      <c r="C40" s="59">
        <v>6156</v>
      </c>
      <c r="D40" s="58"/>
    </row>
    <row r="41" spans="1:4" ht="30" x14ac:dyDescent="0.25">
      <c r="A41" s="59">
        <v>2</v>
      </c>
      <c r="B41" s="59" t="s">
        <v>64</v>
      </c>
      <c r="C41" s="59">
        <v>4104</v>
      </c>
      <c r="D41" s="59"/>
    </row>
    <row r="42" spans="1:4" x14ac:dyDescent="0.25">
      <c r="A42" s="61"/>
      <c r="B42" s="58" t="s">
        <v>93</v>
      </c>
      <c r="C42" s="58">
        <f>SUM(C40:C41)</f>
        <v>10260</v>
      </c>
      <c r="D42" s="60">
        <f>C42+D38</f>
        <v>87030.2</v>
      </c>
    </row>
    <row r="43" spans="1:4" x14ac:dyDescent="0.25">
      <c r="A43" s="59"/>
      <c r="B43" s="58" t="s">
        <v>12</v>
      </c>
      <c r="C43" s="59"/>
      <c r="D43" s="61"/>
    </row>
    <row r="44" spans="1:4" x14ac:dyDescent="0.25">
      <c r="A44" s="57">
        <v>1</v>
      </c>
      <c r="B44" s="59" t="s">
        <v>59</v>
      </c>
      <c r="C44" s="59">
        <v>6156</v>
      </c>
      <c r="D44" s="58"/>
    </row>
    <row r="45" spans="1:4" ht="30" x14ac:dyDescent="0.25">
      <c r="A45" s="59">
        <v>2</v>
      </c>
      <c r="B45" s="59" t="s">
        <v>64</v>
      </c>
      <c r="C45" s="59">
        <v>4104</v>
      </c>
      <c r="D45" s="59"/>
    </row>
    <row r="46" spans="1:4" x14ac:dyDescent="0.25">
      <c r="A46" s="61">
        <v>3</v>
      </c>
      <c r="B46" s="59" t="s">
        <v>103</v>
      </c>
      <c r="C46" s="59">
        <v>-11904</v>
      </c>
      <c r="D46" s="60"/>
    </row>
    <row r="47" spans="1:4" x14ac:dyDescent="0.25">
      <c r="A47" s="61"/>
      <c r="B47" s="58" t="s">
        <v>102</v>
      </c>
      <c r="C47" s="58">
        <f>SUM(C44:C46)</f>
        <v>-1644</v>
      </c>
      <c r="D47" s="60">
        <f>C47+D42</f>
        <v>85386.2</v>
      </c>
    </row>
    <row r="48" spans="1:4" x14ac:dyDescent="0.25">
      <c r="A48" s="59"/>
      <c r="B48" s="58" t="s">
        <v>13</v>
      </c>
      <c r="C48" s="59"/>
      <c r="D48" s="61"/>
    </row>
    <row r="49" spans="1:4" x14ac:dyDescent="0.25">
      <c r="A49" s="57">
        <v>1</v>
      </c>
      <c r="B49" s="59" t="s">
        <v>59</v>
      </c>
      <c r="C49" s="59">
        <v>6156</v>
      </c>
      <c r="D49" s="58"/>
    </row>
    <row r="50" spans="1:4" ht="30" x14ac:dyDescent="0.25">
      <c r="A50" s="59">
        <v>2</v>
      </c>
      <c r="B50" s="59" t="s">
        <v>64</v>
      </c>
      <c r="C50" s="59">
        <v>4104</v>
      </c>
      <c r="D50" s="59"/>
    </row>
    <row r="51" spans="1:4" ht="30" x14ac:dyDescent="0.25">
      <c r="A51" s="61">
        <v>3</v>
      </c>
      <c r="B51" s="59" t="s">
        <v>107</v>
      </c>
      <c r="C51" s="59">
        <v>1401.9</v>
      </c>
      <c r="D51" s="60"/>
    </row>
    <row r="52" spans="1:4" x14ac:dyDescent="0.25">
      <c r="A52" s="61"/>
      <c r="B52" s="58" t="s">
        <v>106</v>
      </c>
      <c r="C52" s="58">
        <f>SUM(C49:C51)</f>
        <v>11661.9</v>
      </c>
      <c r="D52" s="60">
        <f>C52+D47</f>
        <v>97048.099999999991</v>
      </c>
    </row>
    <row r="53" spans="1:4" x14ac:dyDescent="0.25">
      <c r="A53" s="59"/>
      <c r="B53" s="58" t="s">
        <v>14</v>
      </c>
      <c r="C53" s="59"/>
      <c r="D53" s="61"/>
    </row>
    <row r="54" spans="1:4" x14ac:dyDescent="0.25">
      <c r="A54" s="57">
        <v>1</v>
      </c>
      <c r="B54" s="59" t="s">
        <v>59</v>
      </c>
      <c r="C54" s="59">
        <v>6156</v>
      </c>
      <c r="D54" s="58"/>
    </row>
    <row r="55" spans="1:4" ht="30" x14ac:dyDescent="0.25">
      <c r="A55" s="59">
        <v>2</v>
      </c>
      <c r="B55" s="59" t="s">
        <v>64</v>
      </c>
      <c r="C55" s="59">
        <v>4104</v>
      </c>
      <c r="D55" s="59"/>
    </row>
    <row r="56" spans="1:4" x14ac:dyDescent="0.25">
      <c r="A56" s="61"/>
      <c r="B56" s="58" t="s">
        <v>109</v>
      </c>
      <c r="C56" s="58">
        <f>SUM(C54:C55)</f>
        <v>10260</v>
      </c>
      <c r="D56" s="60">
        <f>C56+D52</f>
        <v>107308.09999999999</v>
      </c>
    </row>
    <row r="57" spans="1:4" x14ac:dyDescent="0.25">
      <c r="A57" s="59"/>
      <c r="B57" s="58" t="s">
        <v>15</v>
      </c>
      <c r="C57" s="59"/>
      <c r="D57" s="61"/>
    </row>
    <row r="58" spans="1:4" x14ac:dyDescent="0.25">
      <c r="A58" s="57">
        <v>1</v>
      </c>
      <c r="B58" s="59" t="s">
        <v>59</v>
      </c>
      <c r="C58" s="59">
        <v>6156</v>
      </c>
      <c r="D58" s="58"/>
    </row>
    <row r="59" spans="1:4" ht="30" x14ac:dyDescent="0.25">
      <c r="A59" s="59">
        <v>2</v>
      </c>
      <c r="B59" s="59" t="s">
        <v>64</v>
      </c>
      <c r="C59" s="59">
        <v>4104</v>
      </c>
      <c r="D59" s="59"/>
    </row>
    <row r="60" spans="1:4" x14ac:dyDescent="0.25">
      <c r="A60" s="61"/>
      <c r="B60" s="58" t="s">
        <v>113</v>
      </c>
      <c r="C60" s="58">
        <f>SUM(C58:C59)</f>
        <v>10260</v>
      </c>
      <c r="D60" s="60">
        <f>C60+D56</f>
        <v>117568.09999999999</v>
      </c>
    </row>
    <row r="61" spans="1:4" x14ac:dyDescent="0.25">
      <c r="A61" s="61"/>
      <c r="B61" s="59"/>
      <c r="C61" s="59"/>
      <c r="D61" s="60"/>
    </row>
    <row r="62" spans="1:4" x14ac:dyDescent="0.25">
      <c r="A62" s="61"/>
      <c r="B62" s="59"/>
      <c r="C62" s="59"/>
      <c r="D62" s="60"/>
    </row>
    <row r="63" spans="1:4" x14ac:dyDescent="0.25">
      <c r="A63" s="61"/>
      <c r="B63" s="58"/>
      <c r="C63" s="58"/>
      <c r="D63" s="60"/>
    </row>
    <row r="64" spans="1:4" x14ac:dyDescent="0.25">
      <c r="A64" s="61"/>
      <c r="B64" s="58"/>
      <c r="C64" s="58"/>
      <c r="D64" s="60"/>
    </row>
    <row r="65" spans="1:4" x14ac:dyDescent="0.25">
      <c r="A65" s="61"/>
      <c r="B65" s="59"/>
      <c r="C65" s="59"/>
      <c r="D65" s="60"/>
    </row>
    <row r="66" spans="1:4" x14ac:dyDescent="0.25">
      <c r="A66" s="61"/>
      <c r="B66" s="59"/>
      <c r="C66" s="59"/>
      <c r="D66" s="60"/>
    </row>
    <row r="67" spans="1:4" x14ac:dyDescent="0.25">
      <c r="A67" s="61"/>
      <c r="B67" s="59"/>
      <c r="C67" s="59"/>
      <c r="D67" s="61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3"/>
      <c r="C69" s="3"/>
      <c r="D69" s="12"/>
    </row>
    <row r="70" spans="1:4" x14ac:dyDescent="0.25">
      <c r="A70" s="13"/>
      <c r="B70" s="11"/>
      <c r="C70" s="11"/>
      <c r="D70" s="13"/>
    </row>
    <row r="71" spans="1:4" x14ac:dyDescent="0.25">
      <c r="A71" s="13"/>
      <c r="B71" s="11"/>
      <c r="C71" s="11"/>
      <c r="D71" s="13"/>
    </row>
    <row r="72" spans="1:4" x14ac:dyDescent="0.25">
      <c r="A72" s="13"/>
      <c r="B72" s="3"/>
      <c r="C72" s="3"/>
      <c r="D72" s="12"/>
    </row>
    <row r="73" spans="1:4" x14ac:dyDescent="0.25">
      <c r="A73" s="13"/>
      <c r="B73" s="11"/>
      <c r="C73" s="11"/>
      <c r="D73" s="13"/>
    </row>
    <row r="74" spans="1:4" x14ac:dyDescent="0.25">
      <c r="A74" s="13"/>
      <c r="B74" s="11"/>
      <c r="C74" s="11"/>
      <c r="D74" s="13"/>
    </row>
    <row r="75" spans="1:4" x14ac:dyDescent="0.25">
      <c r="A75" s="13"/>
      <c r="B75" s="11"/>
      <c r="C75" s="13"/>
      <c r="D7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65</v>
      </c>
      <c r="C1" s="79"/>
      <c r="D1" s="79"/>
    </row>
    <row r="2" spans="1:4" ht="15.75" x14ac:dyDescent="0.25">
      <c r="A2" s="1"/>
      <c r="B2" s="2" t="s">
        <v>51</v>
      </c>
      <c r="C2" s="31"/>
      <c r="D2" s="31"/>
    </row>
    <row r="3" spans="1:4" ht="15.75" x14ac:dyDescent="0.25">
      <c r="A3" s="1"/>
      <c r="B3" s="79" t="s">
        <v>34</v>
      </c>
      <c r="C3" s="79"/>
      <c r="D3" s="7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7"/>
      <c r="B5" s="58" t="s">
        <v>5</v>
      </c>
      <c r="C5" s="57"/>
      <c r="D5" s="7"/>
    </row>
    <row r="6" spans="1:4" ht="30" x14ac:dyDescent="0.25">
      <c r="A6" s="57">
        <v>1</v>
      </c>
      <c r="B6" s="59" t="s">
        <v>70</v>
      </c>
      <c r="C6" s="62">
        <v>372</v>
      </c>
      <c r="D6" s="9">
        <f>C6</f>
        <v>372</v>
      </c>
    </row>
    <row r="7" spans="1:4" x14ac:dyDescent="0.25">
      <c r="A7" s="57"/>
      <c r="B7" s="58" t="s">
        <v>3</v>
      </c>
      <c r="C7" s="62"/>
      <c r="D7" s="9"/>
    </row>
    <row r="8" spans="1:4" x14ac:dyDescent="0.25">
      <c r="A8" s="57">
        <v>1</v>
      </c>
      <c r="B8" s="59" t="s">
        <v>75</v>
      </c>
      <c r="C8" s="73">
        <v>1723.2</v>
      </c>
      <c r="D8" s="9">
        <f>C8+D6</f>
        <v>2095.1999999999998</v>
      </c>
    </row>
    <row r="9" spans="1:4" x14ac:dyDescent="0.25">
      <c r="A9" s="59"/>
      <c r="B9" s="58" t="s">
        <v>13</v>
      </c>
      <c r="C9" s="59"/>
      <c r="D9" s="3"/>
    </row>
    <row r="10" spans="1:4" x14ac:dyDescent="0.25">
      <c r="A10" s="57">
        <v>1</v>
      </c>
      <c r="B10" s="59" t="s">
        <v>108</v>
      </c>
      <c r="C10" s="58">
        <f>2544+2060.76</f>
        <v>4604.76</v>
      </c>
      <c r="D10" s="3">
        <f>C10+D8</f>
        <v>6699.96</v>
      </c>
    </row>
    <row r="11" spans="1:4" x14ac:dyDescent="0.25">
      <c r="A11" s="57"/>
      <c r="B11" s="59"/>
      <c r="C11" s="59"/>
      <c r="D11" s="11"/>
    </row>
    <row r="12" spans="1:4" x14ac:dyDescent="0.25">
      <c r="A12" s="57"/>
      <c r="B12" s="59"/>
      <c r="C12" s="59"/>
      <c r="D12" s="11"/>
    </row>
    <row r="13" spans="1:4" x14ac:dyDescent="0.25">
      <c r="A13" s="57"/>
      <c r="B13" s="58"/>
      <c r="C13" s="58"/>
      <c r="D13" s="3"/>
    </row>
    <row r="14" spans="1:4" x14ac:dyDescent="0.25">
      <c r="A14" s="57"/>
      <c r="B14" s="58"/>
      <c r="C14" s="59"/>
      <c r="D14" s="3"/>
    </row>
    <row r="15" spans="1:4" x14ac:dyDescent="0.25">
      <c r="A15" s="59"/>
      <c r="B15" s="59"/>
      <c r="C15" s="59"/>
      <c r="D15" s="3"/>
    </row>
    <row r="16" spans="1:4" x14ac:dyDescent="0.25">
      <c r="A16" s="59"/>
      <c r="B16" s="58"/>
      <c r="C16" s="59"/>
      <c r="D16" s="11"/>
    </row>
    <row r="17" spans="1:4" x14ac:dyDescent="0.25">
      <c r="A17" s="59"/>
      <c r="B17" s="59"/>
      <c r="C17" s="58"/>
      <c r="D17" s="3"/>
    </row>
    <row r="18" spans="1:4" x14ac:dyDescent="0.25">
      <c r="A18" s="59"/>
      <c r="B18" s="58"/>
      <c r="C18" s="59"/>
      <c r="D18" s="3"/>
    </row>
    <row r="19" spans="1:4" x14ac:dyDescent="0.25">
      <c r="A19" s="59"/>
      <c r="B19" s="59"/>
      <c r="C19" s="59"/>
      <c r="D19" s="3"/>
    </row>
    <row r="20" spans="1:4" x14ac:dyDescent="0.25">
      <c r="A20" s="59"/>
      <c r="B20" s="59"/>
      <c r="C20" s="59"/>
      <c r="D20" s="3"/>
    </row>
    <row r="21" spans="1:4" x14ac:dyDescent="0.25">
      <c r="A21" s="59"/>
      <c r="B21" s="59"/>
      <c r="C21" s="59"/>
      <c r="D21" s="3"/>
    </row>
    <row r="22" spans="1:4" x14ac:dyDescent="0.25">
      <c r="A22" s="59"/>
      <c r="B22" s="58"/>
      <c r="C22" s="58"/>
      <c r="D22" s="3"/>
    </row>
    <row r="23" spans="1:4" x14ac:dyDescent="0.25">
      <c r="A23" s="59"/>
      <c r="B23" s="58"/>
      <c r="C23" s="59"/>
      <c r="D23" s="3"/>
    </row>
    <row r="24" spans="1:4" x14ac:dyDescent="0.25">
      <c r="A24" s="59"/>
      <c r="B24" s="59"/>
      <c r="C24" s="59"/>
      <c r="D24" s="3"/>
    </row>
    <row r="25" spans="1:4" x14ac:dyDescent="0.25">
      <c r="A25" s="61"/>
      <c r="B25" s="58"/>
      <c r="C25" s="61"/>
      <c r="D25" s="12"/>
    </row>
    <row r="26" spans="1:4" x14ac:dyDescent="0.25">
      <c r="A26" s="61"/>
      <c r="B26" s="59"/>
      <c r="C26" s="60"/>
      <c r="D26" s="12"/>
    </row>
    <row r="27" spans="1:4" x14ac:dyDescent="0.25">
      <c r="A27" s="61"/>
      <c r="B27" s="58"/>
      <c r="C27" s="61"/>
      <c r="D27" s="13"/>
    </row>
    <row r="28" spans="1:4" x14ac:dyDescent="0.25">
      <c r="A28" s="61"/>
      <c r="B28" s="59"/>
      <c r="C28" s="61"/>
      <c r="D28" s="12"/>
    </row>
    <row r="29" spans="1:4" x14ac:dyDescent="0.25">
      <c r="A29" s="61"/>
      <c r="B29" s="59"/>
      <c r="C29" s="61"/>
      <c r="D29" s="12"/>
    </row>
    <row r="30" spans="1:4" x14ac:dyDescent="0.25">
      <c r="A30" s="61"/>
      <c r="B30" s="58"/>
      <c r="C30" s="60"/>
      <c r="D30" s="12"/>
    </row>
    <row r="31" spans="1:4" x14ac:dyDescent="0.25">
      <c r="A31" s="61"/>
      <c r="B31" s="58"/>
      <c r="C31" s="61"/>
      <c r="D31" s="12"/>
    </row>
    <row r="32" spans="1:4" x14ac:dyDescent="0.25">
      <c r="A32" s="61"/>
      <c r="B32" s="59"/>
      <c r="C32" s="63"/>
      <c r="D32" s="12"/>
    </row>
    <row r="33" spans="1:4" x14ac:dyDescent="0.25">
      <c r="A33" s="61"/>
      <c r="B33" s="59"/>
      <c r="C33" s="61"/>
      <c r="D33" s="12"/>
    </row>
    <row r="34" spans="1:4" x14ac:dyDescent="0.25">
      <c r="A34" s="61"/>
      <c r="B34" s="59"/>
      <c r="C34" s="61"/>
      <c r="D34" s="12"/>
    </row>
    <row r="35" spans="1:4" x14ac:dyDescent="0.25">
      <c r="A35" s="61"/>
      <c r="B35" s="58"/>
      <c r="C35" s="60"/>
      <c r="D35" s="12"/>
    </row>
    <row r="36" spans="1:4" x14ac:dyDescent="0.25">
      <c r="A36" s="61"/>
      <c r="B36" s="58"/>
      <c r="C36" s="61"/>
      <c r="D36" s="13"/>
    </row>
    <row r="37" spans="1:4" x14ac:dyDescent="0.25">
      <c r="A37" s="61"/>
      <c r="B37" s="59"/>
      <c r="C37" s="61"/>
      <c r="D37" s="12"/>
    </row>
    <row r="38" spans="1:4" x14ac:dyDescent="0.25">
      <c r="A38" s="61"/>
      <c r="B38" s="59"/>
      <c r="C38" s="61"/>
      <c r="D38" s="12"/>
    </row>
    <row r="39" spans="1:4" x14ac:dyDescent="0.25">
      <c r="A39" s="61"/>
      <c r="B39" s="58"/>
      <c r="C39" s="61"/>
      <c r="D39" s="13"/>
    </row>
    <row r="40" spans="1:4" x14ac:dyDescent="0.25">
      <c r="A40" s="61"/>
      <c r="B40" s="59"/>
      <c r="C40" s="61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2"/>
      <c r="D47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3" max="3" width="12.140625" customWidth="1"/>
    <col min="4" max="4" width="13.140625" customWidth="1"/>
  </cols>
  <sheetData>
    <row r="1" spans="1:8" ht="15.95" customHeight="1" x14ac:dyDescent="0.35">
      <c r="A1" s="1"/>
      <c r="B1" s="79" t="s">
        <v>65</v>
      </c>
      <c r="C1" s="79"/>
      <c r="D1" s="79"/>
      <c r="E1" s="6"/>
      <c r="F1" s="6"/>
      <c r="G1" s="6"/>
      <c r="H1" s="6"/>
    </row>
    <row r="2" spans="1:8" ht="15.95" customHeight="1" x14ac:dyDescent="0.25">
      <c r="A2" s="1"/>
      <c r="B2" s="80" t="s">
        <v>51</v>
      </c>
      <c r="C2" s="80"/>
      <c r="D2" s="80"/>
      <c r="E2" s="1"/>
      <c r="F2" s="1"/>
      <c r="G2" s="1"/>
      <c r="H2" s="1"/>
    </row>
    <row r="3" spans="1:8" ht="15.95" customHeight="1" x14ac:dyDescent="0.25">
      <c r="A3" s="1"/>
      <c r="B3" s="79" t="s">
        <v>35</v>
      </c>
      <c r="C3" s="79"/>
      <c r="D3" s="7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4"/>
      <c r="B5" s="58" t="s">
        <v>8</v>
      </c>
      <c r="C5" s="64"/>
      <c r="D5" s="64"/>
      <c r="E5" s="1"/>
      <c r="F5" s="1"/>
      <c r="G5" s="1"/>
      <c r="H5" s="1"/>
    </row>
    <row r="6" spans="1:8" ht="30" x14ac:dyDescent="0.25">
      <c r="A6" s="59">
        <v>1</v>
      </c>
      <c r="B6" s="59" t="s">
        <v>81</v>
      </c>
      <c r="C6" s="65">
        <v>52625</v>
      </c>
      <c r="D6" s="58">
        <f>C6</f>
        <v>52625</v>
      </c>
    </row>
    <row r="7" spans="1:8" x14ac:dyDescent="0.25">
      <c r="A7" s="61"/>
      <c r="B7" s="60" t="s">
        <v>11</v>
      </c>
      <c r="C7" s="66"/>
      <c r="D7" s="60"/>
    </row>
    <row r="8" spans="1:8" x14ac:dyDescent="0.25">
      <c r="A8" s="61">
        <v>1</v>
      </c>
      <c r="B8" s="59" t="s">
        <v>94</v>
      </c>
      <c r="C8" s="66">
        <v>129189.8</v>
      </c>
      <c r="D8" s="67"/>
    </row>
    <row r="9" spans="1:8" x14ac:dyDescent="0.25">
      <c r="A9" s="68">
        <v>2</v>
      </c>
      <c r="B9" s="76" t="s">
        <v>95</v>
      </c>
      <c r="C9" s="61">
        <v>25369.98</v>
      </c>
      <c r="D9" s="60"/>
    </row>
    <row r="10" spans="1:8" x14ac:dyDescent="0.25">
      <c r="A10" s="69"/>
      <c r="B10" s="77" t="s">
        <v>93</v>
      </c>
      <c r="C10" s="78">
        <f>SUM(C8:C9)</f>
        <v>154559.78</v>
      </c>
      <c r="D10" s="70">
        <f>C10+D6</f>
        <v>207184.78</v>
      </c>
    </row>
    <row r="11" spans="1:8" x14ac:dyDescent="0.25">
      <c r="A11" s="61"/>
      <c r="B11" s="58"/>
      <c r="C11" s="61"/>
      <c r="D11" s="61"/>
    </row>
    <row r="12" spans="1:8" x14ac:dyDescent="0.25">
      <c r="A12" s="61"/>
      <c r="B12" s="59"/>
      <c r="C12" s="60"/>
      <c r="D12" s="60"/>
    </row>
    <row r="13" spans="1:8" x14ac:dyDescent="0.25">
      <c r="A13" s="61"/>
      <c r="B13" s="58"/>
      <c r="C13" s="61"/>
      <c r="D13" s="60"/>
    </row>
    <row r="14" spans="1:8" x14ac:dyDescent="0.25">
      <c r="A14" s="61"/>
      <c r="B14" s="59"/>
      <c r="C14" s="61"/>
      <c r="D14" s="60"/>
    </row>
    <row r="15" spans="1:8" x14ac:dyDescent="0.25">
      <c r="A15" s="61"/>
      <c r="B15" s="59"/>
      <c r="C15" s="61"/>
      <c r="D15" s="60"/>
    </row>
    <row r="16" spans="1:8" x14ac:dyDescent="0.25">
      <c r="A16" s="61"/>
      <c r="B16" s="59"/>
      <c r="C16" s="61"/>
      <c r="D16" s="61"/>
    </row>
    <row r="17" spans="1:4" x14ac:dyDescent="0.25">
      <c r="A17" s="61"/>
      <c r="B17" s="59"/>
      <c r="C17" s="61"/>
      <c r="D17" s="61"/>
    </row>
    <row r="18" spans="1:4" x14ac:dyDescent="0.25">
      <c r="A18" s="61"/>
      <c r="B18" s="59"/>
      <c r="C18" s="59"/>
      <c r="D18" s="60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59"/>
      <c r="C20" s="61"/>
      <c r="D20" s="60"/>
    </row>
    <row r="21" spans="1:4" x14ac:dyDescent="0.25">
      <c r="A21" s="61"/>
      <c r="B21" s="59"/>
      <c r="C21" s="61"/>
      <c r="D21" s="61"/>
    </row>
    <row r="22" spans="1:4" x14ac:dyDescent="0.25">
      <c r="A22" s="61"/>
      <c r="B22" s="60"/>
      <c r="C22" s="60"/>
      <c r="D22" s="60"/>
    </row>
    <row r="23" spans="1:4" x14ac:dyDescent="0.25">
      <c r="A23" s="61"/>
      <c r="B23" s="60"/>
      <c r="C23" s="61"/>
      <c r="D23" s="61"/>
    </row>
    <row r="24" spans="1:4" x14ac:dyDescent="0.25">
      <c r="A24" s="61"/>
      <c r="B24" s="59"/>
      <c r="C24" s="61"/>
      <c r="D24" s="61"/>
    </row>
    <row r="25" spans="1:4" x14ac:dyDescent="0.25">
      <c r="A25" s="61"/>
      <c r="B25" s="59"/>
      <c r="C25" s="61"/>
      <c r="D25" s="60"/>
    </row>
    <row r="26" spans="1:4" x14ac:dyDescent="0.25">
      <c r="A26" s="61"/>
      <c r="B26" s="60"/>
      <c r="C26" s="60"/>
      <c r="D26" s="60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0"/>
      <c r="C28" s="60"/>
      <c r="D28" s="60"/>
    </row>
    <row r="29" spans="1:4" x14ac:dyDescent="0.25">
      <c r="A29" s="61"/>
      <c r="B29" s="60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0"/>
      <c r="C31" s="60"/>
      <c r="D31" s="60"/>
    </row>
    <row r="32" spans="1:4" x14ac:dyDescent="0.25">
      <c r="A32" s="71"/>
      <c r="B32" s="71"/>
      <c r="C32" s="71"/>
      <c r="D32" s="71"/>
    </row>
    <row r="33" spans="1:4" x14ac:dyDescent="0.25">
      <c r="A33" s="71"/>
      <c r="B33" s="71"/>
      <c r="C33" s="71"/>
      <c r="D33" s="71"/>
    </row>
    <row r="34" spans="1:4" x14ac:dyDescent="0.25">
      <c r="A34" s="71"/>
      <c r="B34" s="71"/>
      <c r="C34" s="71"/>
      <c r="D34" s="71"/>
    </row>
    <row r="35" spans="1:4" x14ac:dyDescent="0.25">
      <c r="A35" s="71"/>
      <c r="B35" s="71"/>
      <c r="C35" s="71"/>
      <c r="D35" s="71"/>
    </row>
    <row r="36" spans="1:4" x14ac:dyDescent="0.25">
      <c r="A36" s="71"/>
      <c r="B36" s="71"/>
      <c r="C36" s="71"/>
      <c r="D36" s="71"/>
    </row>
    <row r="37" spans="1:4" x14ac:dyDescent="0.25">
      <c r="A37" s="71"/>
      <c r="B37" s="71"/>
      <c r="C37" s="71"/>
      <c r="D37" s="71"/>
    </row>
    <row r="38" spans="1:4" x14ac:dyDescent="0.25">
      <c r="A38" s="71"/>
      <c r="B38" s="71"/>
      <c r="C38" s="71"/>
      <c r="D38" s="71"/>
    </row>
    <row r="39" spans="1:4" x14ac:dyDescent="0.25">
      <c r="A39" s="71"/>
      <c r="B39" s="71"/>
      <c r="C39" s="71"/>
      <c r="D39" s="71"/>
    </row>
    <row r="40" spans="1:4" x14ac:dyDescent="0.25">
      <c r="A40" s="71"/>
      <c r="B40" s="71"/>
      <c r="C40" s="71"/>
      <c r="D40" s="71"/>
    </row>
    <row r="41" spans="1:4" x14ac:dyDescent="0.25">
      <c r="A41" s="71"/>
      <c r="B41" s="71"/>
      <c r="C41" s="71"/>
      <c r="D41" s="71"/>
    </row>
    <row r="42" spans="1:4" x14ac:dyDescent="0.25">
      <c r="A42" s="71"/>
      <c r="B42" s="71"/>
      <c r="C42" s="71"/>
      <c r="D42" s="7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9" t="s">
        <v>65</v>
      </c>
      <c r="C1" s="79"/>
      <c r="D1" s="79"/>
    </row>
    <row r="2" spans="1:4" ht="15.75" x14ac:dyDescent="0.25">
      <c r="A2" s="1"/>
      <c r="B2" s="80" t="s">
        <v>51</v>
      </c>
      <c r="C2" s="80"/>
      <c r="D2" s="80"/>
    </row>
    <row r="3" spans="1:4" ht="15.75" x14ac:dyDescent="0.25">
      <c r="A3" s="1"/>
      <c r="B3" s="79" t="s">
        <v>37</v>
      </c>
      <c r="C3" s="79"/>
      <c r="D3" s="7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3"/>
      <c r="C8" s="56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11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9" t="s">
        <v>66</v>
      </c>
      <c r="C1" s="79"/>
      <c r="D1" s="79"/>
      <c r="E1" s="6"/>
      <c r="F1" s="6"/>
      <c r="G1" s="6"/>
      <c r="H1" s="6"/>
    </row>
    <row r="2" spans="1:8" ht="15.75" x14ac:dyDescent="0.25">
      <c r="A2" s="1"/>
      <c r="B2" s="80" t="s">
        <v>51</v>
      </c>
      <c r="C2" s="80"/>
      <c r="D2" s="80"/>
      <c r="E2" s="1"/>
      <c r="F2" s="1"/>
      <c r="G2" s="1"/>
      <c r="H2" s="1"/>
    </row>
    <row r="3" spans="1:8" ht="15.75" x14ac:dyDescent="0.25">
      <c r="A3" s="1"/>
      <c r="B3" s="79" t="s">
        <v>36</v>
      </c>
      <c r="C3" s="79"/>
      <c r="D3" s="7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11"/>
      <c r="C7" s="11"/>
      <c r="D7" s="41"/>
    </row>
    <row r="8" spans="1:8" s="5" customFormat="1" x14ac:dyDescent="0.25">
      <c r="A8" s="13"/>
      <c r="B8" s="3"/>
      <c r="C8" s="13"/>
      <c r="D8" s="42"/>
    </row>
    <row r="9" spans="1:8" x14ac:dyDescent="0.25">
      <c r="A9" s="13"/>
      <c r="B9" s="3"/>
      <c r="C9" s="13"/>
      <c r="D9" s="43"/>
    </row>
    <row r="10" spans="1:8" x14ac:dyDescent="0.25">
      <c r="A10" s="13"/>
      <c r="B10" s="72"/>
      <c r="C10" s="13"/>
      <c r="D10" s="42"/>
    </row>
    <row r="11" spans="1:8" s="5" customFormat="1" x14ac:dyDescent="0.25">
      <c r="A11" s="13"/>
      <c r="B11" s="3"/>
      <c r="C11" s="13"/>
      <c r="D11" s="42"/>
    </row>
    <row r="12" spans="1:8" x14ac:dyDescent="0.25">
      <c r="A12" s="13"/>
      <c r="B12" s="11"/>
      <c r="C12" s="13"/>
      <c r="D12" s="42"/>
    </row>
    <row r="13" spans="1:8" x14ac:dyDescent="0.25">
      <c r="A13" s="12"/>
      <c r="B13" s="3"/>
      <c r="C13" s="12"/>
      <c r="D13" s="4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3"/>
      <c r="C15" s="13"/>
      <c r="D15" s="13"/>
    </row>
    <row r="16" spans="1:8" x14ac:dyDescent="0.25">
      <c r="A16" s="13"/>
      <c r="B16" s="11"/>
      <c r="C16" s="13"/>
      <c r="D16" s="4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1"/>
      <c r="C18" s="43"/>
      <c r="D18" s="4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7" zoomScale="60" zoomScaleNormal="65" workbookViewId="0">
      <selection activeCell="M10" sqref="M10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ht="15.75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44287.240000000005</v>
      </c>
      <c r="C4" s="24">
        <f t="shared" ref="C4:N4" si="0">C5+C6+C7</f>
        <v>44287.240000000005</v>
      </c>
      <c r="D4" s="24">
        <f t="shared" si="0"/>
        <v>48787.240000000005</v>
      </c>
      <c r="E4" s="24">
        <f t="shared" si="0"/>
        <v>44287.240000000005</v>
      </c>
      <c r="F4" s="24">
        <f t="shared" si="0"/>
        <v>44287.240000000005</v>
      </c>
      <c r="G4" s="24">
        <f t="shared" si="0"/>
        <v>44287.240000000005</v>
      </c>
      <c r="H4" s="24">
        <f t="shared" si="0"/>
        <v>44287.240000000005</v>
      </c>
      <c r="I4" s="24">
        <f t="shared" si="0"/>
        <v>44287.240000000005</v>
      </c>
      <c r="J4" s="24">
        <f t="shared" si="0"/>
        <v>44287.240000000005</v>
      </c>
      <c r="K4" s="24">
        <f t="shared" si="0"/>
        <v>44287.240000000005</v>
      </c>
      <c r="L4" s="24">
        <f t="shared" si="0"/>
        <v>44287.240000000005</v>
      </c>
      <c r="M4" s="24">
        <f t="shared" si="0"/>
        <v>49703.91</v>
      </c>
      <c r="N4" s="24">
        <f t="shared" si="0"/>
        <v>541363.55000000016</v>
      </c>
    </row>
    <row r="5" spans="1:14" ht="39" customHeight="1" x14ac:dyDescent="0.35">
      <c r="A5" s="28" t="s">
        <v>17</v>
      </c>
      <c r="B5" s="25">
        <v>29349.08</v>
      </c>
      <c r="C5" s="25">
        <v>29349.08</v>
      </c>
      <c r="D5" s="25">
        <v>29349.08</v>
      </c>
      <c r="E5" s="25">
        <v>29349.08</v>
      </c>
      <c r="F5" s="25">
        <v>29349.08</v>
      </c>
      <c r="G5" s="25">
        <v>29349.08</v>
      </c>
      <c r="H5" s="25">
        <v>29349.08</v>
      </c>
      <c r="I5" s="25">
        <v>29349.08</v>
      </c>
      <c r="J5" s="25">
        <v>29349.08</v>
      </c>
      <c r="K5" s="25">
        <v>29349.08</v>
      </c>
      <c r="L5" s="25">
        <v>29349.08</v>
      </c>
      <c r="M5" s="25">
        <v>29349.08</v>
      </c>
      <c r="N5" s="25">
        <f t="shared" ref="N5:N23" si="1">SUM(B5:M5)</f>
        <v>352188.96000000014</v>
      </c>
    </row>
    <row r="6" spans="1:14" ht="44.25" customHeight="1" x14ac:dyDescent="0.35">
      <c r="A6" s="28" t="s">
        <v>39</v>
      </c>
      <c r="B6" s="25">
        <v>14938.16</v>
      </c>
      <c r="C6" s="25">
        <v>14938.16</v>
      </c>
      <c r="D6" s="25">
        <v>14938.16</v>
      </c>
      <c r="E6" s="25">
        <v>14938.16</v>
      </c>
      <c r="F6" s="25">
        <v>14938.16</v>
      </c>
      <c r="G6" s="25">
        <v>14938.16</v>
      </c>
      <c r="H6" s="25">
        <v>14938.16</v>
      </c>
      <c r="I6" s="25">
        <v>14938.16</v>
      </c>
      <c r="J6" s="25">
        <v>14938.16</v>
      </c>
      <c r="K6" s="25">
        <v>14938.16</v>
      </c>
      <c r="L6" s="25">
        <v>14938.16</v>
      </c>
      <c r="M6" s="25">
        <v>14938.16</v>
      </c>
      <c r="N6" s="25">
        <f>SUM(B6:M6)</f>
        <v>179257.92</v>
      </c>
    </row>
    <row r="7" spans="1:14" ht="44.25" customHeight="1" x14ac:dyDescent="0.35">
      <c r="A7" s="28" t="s">
        <v>32</v>
      </c>
      <c r="B7" s="25"/>
      <c r="C7" s="25"/>
      <c r="D7" s="25">
        <v>4500</v>
      </c>
      <c r="E7" s="25"/>
      <c r="F7" s="25"/>
      <c r="G7" s="25"/>
      <c r="H7" s="25"/>
      <c r="I7" s="25"/>
      <c r="J7" s="25"/>
      <c r="K7" s="25"/>
      <c r="L7" s="25"/>
      <c r="M7" s="25">
        <f>416.67+5000</f>
        <v>5416.67</v>
      </c>
      <c r="N7" s="25">
        <f>SUM(B7:M7)</f>
        <v>9916.67</v>
      </c>
    </row>
    <row r="8" spans="1:14" ht="36" customHeight="1" x14ac:dyDescent="0.35">
      <c r="A8" s="29" t="s">
        <v>18</v>
      </c>
      <c r="B8" s="24">
        <f>B9+B10+B11+B12+B13</f>
        <v>51398.53</v>
      </c>
      <c r="C8" s="24">
        <f t="shared" ref="C8:M8" si="2">C9+C10+C11+C12+C13</f>
        <v>51043.360000000001</v>
      </c>
      <c r="D8" s="24">
        <f>D9+D10+D11+D12+D13</f>
        <v>53110.200000000004</v>
      </c>
      <c r="E8" s="24">
        <f t="shared" si="2"/>
        <v>52750.770000000004</v>
      </c>
      <c r="F8" s="24">
        <f t="shared" si="2"/>
        <v>48801.700000000004</v>
      </c>
      <c r="G8" s="24">
        <f t="shared" si="2"/>
        <v>52018.89</v>
      </c>
      <c r="H8" s="24">
        <f t="shared" si="2"/>
        <v>51398.140000000007</v>
      </c>
      <c r="I8" s="24">
        <f t="shared" si="2"/>
        <v>53432.37</v>
      </c>
      <c r="J8" s="24">
        <f t="shared" si="2"/>
        <v>58247.900000000009</v>
      </c>
      <c r="K8" s="24">
        <f t="shared" si="2"/>
        <v>55552.360000000008</v>
      </c>
      <c r="L8" s="24">
        <f t="shared" si="2"/>
        <v>72600.420000000013</v>
      </c>
      <c r="M8" s="24">
        <f t="shared" si="2"/>
        <v>53705.700000000004</v>
      </c>
      <c r="N8" s="24">
        <f t="shared" si="1"/>
        <v>654060.34000000008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2830.92</v>
      </c>
      <c r="E9" s="25">
        <v>4199.92</v>
      </c>
      <c r="F9" s="25">
        <v>2158.92</v>
      </c>
      <c r="G9" s="25">
        <v>3574.92</v>
      </c>
      <c r="H9" s="25">
        <v>2902.92</v>
      </c>
      <c r="I9" s="25">
        <v>6567.82</v>
      </c>
      <c r="J9" s="25">
        <v>20322.48</v>
      </c>
      <c r="K9" s="25">
        <v>3274.92</v>
      </c>
      <c r="L9" s="25">
        <v>2158.92</v>
      </c>
      <c r="M9" s="25">
        <v>5653.62</v>
      </c>
      <c r="N9" s="24">
        <f t="shared" si="1"/>
        <v>57963.200000000004</v>
      </c>
    </row>
    <row r="10" spans="1:14" ht="45.75" customHeight="1" x14ac:dyDescent="0.35">
      <c r="A10" s="28" t="s">
        <v>20</v>
      </c>
      <c r="B10" s="26">
        <v>10260</v>
      </c>
      <c r="C10" s="25">
        <v>11516</v>
      </c>
      <c r="D10" s="25">
        <v>10764</v>
      </c>
      <c r="E10" s="25">
        <v>10260</v>
      </c>
      <c r="F10" s="25">
        <v>10632</v>
      </c>
      <c r="G10" s="25">
        <v>10260</v>
      </c>
      <c r="H10" s="25">
        <v>13078.2</v>
      </c>
      <c r="I10" s="25">
        <v>10260</v>
      </c>
      <c r="J10" s="25">
        <v>-1644</v>
      </c>
      <c r="K10" s="25">
        <v>11661.9</v>
      </c>
      <c r="L10" s="25">
        <v>10260</v>
      </c>
      <c r="M10" s="25">
        <v>10260</v>
      </c>
      <c r="N10" s="24">
        <f t="shared" si="1"/>
        <v>117568.09999999999</v>
      </c>
    </row>
    <row r="11" spans="1:14" ht="45.75" customHeight="1" x14ac:dyDescent="0.35">
      <c r="A11" s="36" t="s">
        <v>30</v>
      </c>
      <c r="B11" s="26"/>
      <c r="C11" s="25">
        <v>372</v>
      </c>
      <c r="D11" s="25">
        <v>1723.2</v>
      </c>
      <c r="E11" s="25"/>
      <c r="F11" s="25"/>
      <c r="G11" s="25"/>
      <c r="H11" s="25"/>
      <c r="I11" s="25"/>
      <c r="J11" s="25"/>
      <c r="K11" s="25">
        <v>4604.76</v>
      </c>
      <c r="L11" s="25"/>
      <c r="M11" s="25"/>
      <c r="N11" s="24">
        <f t="shared" si="1"/>
        <v>6699.96</v>
      </c>
    </row>
    <row r="12" spans="1:14" ht="45.75" customHeight="1" x14ac:dyDescent="0.35">
      <c r="A12" s="36" t="s">
        <v>38</v>
      </c>
      <c r="B12" s="26">
        <v>34621.370000000003</v>
      </c>
      <c r="C12" s="26">
        <v>34621.370000000003</v>
      </c>
      <c r="D12" s="25">
        <v>34621.370000000003</v>
      </c>
      <c r="E12" s="25">
        <v>34621.370000000003</v>
      </c>
      <c r="F12" s="25">
        <v>34621.370000000003</v>
      </c>
      <c r="G12" s="25">
        <v>34621.370000000003</v>
      </c>
      <c r="H12" s="25">
        <v>34621.370000000003</v>
      </c>
      <c r="I12" s="25">
        <v>34621.370000000003</v>
      </c>
      <c r="J12" s="25">
        <v>34621.370000000003</v>
      </c>
      <c r="K12" s="25">
        <v>34621.370000000003</v>
      </c>
      <c r="L12" s="25">
        <v>55621.37</v>
      </c>
      <c r="M12" s="25">
        <v>34621.370000000003</v>
      </c>
      <c r="N12" s="24">
        <f t="shared" si="1"/>
        <v>436456.44</v>
      </c>
    </row>
    <row r="13" spans="1:14" ht="21.75" customHeight="1" x14ac:dyDescent="0.35">
      <c r="A13" s="28" t="s">
        <v>21</v>
      </c>
      <c r="B13" s="25">
        <v>4358.24</v>
      </c>
      <c r="C13" s="25">
        <v>2375.0700000000002</v>
      </c>
      <c r="D13" s="25">
        <v>3170.71</v>
      </c>
      <c r="E13" s="25">
        <v>3669.48</v>
      </c>
      <c r="F13" s="25">
        <v>1389.41</v>
      </c>
      <c r="G13" s="25">
        <v>3562.6</v>
      </c>
      <c r="H13" s="25">
        <v>795.65</v>
      </c>
      <c r="I13" s="25">
        <v>1983.18</v>
      </c>
      <c r="J13" s="25">
        <v>4948.05</v>
      </c>
      <c r="K13" s="25">
        <v>1389.41</v>
      </c>
      <c r="L13" s="25">
        <v>4560.13</v>
      </c>
      <c r="M13" s="25">
        <v>3170.71</v>
      </c>
      <c r="N13" s="25">
        <f t="shared" si="1"/>
        <v>35372.639999999999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52625</v>
      </c>
      <c r="G14" s="24">
        <f t="shared" si="3"/>
        <v>0</v>
      </c>
      <c r="H14" s="24">
        <f t="shared" si="3"/>
        <v>0</v>
      </c>
      <c r="I14" s="24">
        <f t="shared" si="3"/>
        <v>154559.78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>N15+N16+N17</f>
        <v>207184.78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54"/>
      <c r="M15" s="25"/>
      <c r="N15" s="25">
        <f>SUM(B15:M15)</f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>
        <v>52625</v>
      </c>
      <c r="G16" s="25"/>
      <c r="H16" s="25"/>
      <c r="I16" s="25">
        <v>154559.78</v>
      </c>
      <c r="J16" s="25"/>
      <c r="K16" s="25"/>
      <c r="L16" s="25"/>
      <c r="M16" s="25"/>
      <c r="N16" s="25">
        <f>SUM(B16:M16)</f>
        <v>207184.78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>SUM(B17:M17)</f>
        <v>0</v>
      </c>
    </row>
    <row r="18" spans="1:14" ht="40.5" customHeight="1" x14ac:dyDescent="0.35">
      <c r="A18" s="50" t="s">
        <v>50</v>
      </c>
      <c r="B18" s="25"/>
      <c r="C18" s="25"/>
      <c r="D18" s="25"/>
      <c r="E18" s="25"/>
      <c r="F18" s="25">
        <v>2339</v>
      </c>
      <c r="G18" s="25">
        <v>4609</v>
      </c>
      <c r="H18" s="25">
        <v>6603.2</v>
      </c>
      <c r="I18" s="25"/>
      <c r="J18" s="25"/>
      <c r="K18" s="25"/>
      <c r="L18" s="25"/>
      <c r="M18" s="25">
        <v>5000</v>
      </c>
      <c r="N18" s="25">
        <f t="shared" si="1"/>
        <v>18551.2</v>
      </c>
    </row>
    <row r="19" spans="1:14" ht="40.5" customHeight="1" x14ac:dyDescent="0.35">
      <c r="A19" s="29" t="s">
        <v>53</v>
      </c>
      <c r="B19" s="24">
        <f>B20+B21+B22</f>
        <v>18394.11</v>
      </c>
      <c r="C19" s="24">
        <f t="shared" ref="C19:M19" si="4">C20+C21+C22</f>
        <v>-1574.02</v>
      </c>
      <c r="D19" s="24">
        <f t="shared" si="4"/>
        <v>8332.77</v>
      </c>
      <c r="E19" s="24">
        <f t="shared" si="4"/>
        <v>153.57999999999998</v>
      </c>
      <c r="F19" s="24">
        <f t="shared" si="4"/>
        <v>8211.08</v>
      </c>
      <c r="G19" s="24">
        <f t="shared" si="4"/>
        <v>3004.6900000000005</v>
      </c>
      <c r="H19" s="24">
        <f t="shared" si="4"/>
        <v>10175.529999999999</v>
      </c>
      <c r="I19" s="24">
        <f t="shared" si="4"/>
        <v>17351.2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64048.94</v>
      </c>
    </row>
    <row r="20" spans="1:14" ht="40.5" customHeight="1" x14ac:dyDescent="0.35">
      <c r="A20" s="28" t="s">
        <v>54</v>
      </c>
      <c r="B20" s="25">
        <v>9109.6200000000008</v>
      </c>
      <c r="C20" s="25">
        <v>-2113.67</v>
      </c>
      <c r="D20" s="25">
        <v>-2738.84</v>
      </c>
      <c r="E20" s="25">
        <v>387.01</v>
      </c>
      <c r="F20" s="25">
        <v>-714.48</v>
      </c>
      <c r="G20" s="25">
        <v>-9198.93</v>
      </c>
      <c r="H20" s="25">
        <v>6192.16</v>
      </c>
      <c r="I20" s="25">
        <v>4733.43</v>
      </c>
      <c r="J20" s="25"/>
      <c r="K20" s="25"/>
      <c r="L20" s="25"/>
      <c r="M20" s="25"/>
      <c r="N20" s="25">
        <f t="shared" si="5"/>
        <v>5656.3000000000011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>
        <v>9284.49</v>
      </c>
      <c r="C22" s="25">
        <v>539.65</v>
      </c>
      <c r="D22" s="25">
        <v>11071.61</v>
      </c>
      <c r="E22" s="25">
        <v>-233.43</v>
      </c>
      <c r="F22" s="25">
        <v>8925.56</v>
      </c>
      <c r="G22" s="25">
        <v>12203.62</v>
      </c>
      <c r="H22" s="25">
        <v>3983.37</v>
      </c>
      <c r="I22" s="25">
        <v>12617.77</v>
      </c>
      <c r="J22" s="25"/>
      <c r="K22" s="25"/>
      <c r="L22" s="25"/>
      <c r="M22" s="25"/>
      <c r="N22" s="25">
        <f t="shared" si="5"/>
        <v>58392.639999999999</v>
      </c>
    </row>
    <row r="23" spans="1:14" ht="39.75" customHeight="1" x14ac:dyDescent="0.35">
      <c r="A23" s="29" t="s">
        <v>58</v>
      </c>
      <c r="B23" s="24">
        <v>23725.31</v>
      </c>
      <c r="C23" s="24">
        <v>23725.31</v>
      </c>
      <c r="D23" s="24">
        <v>23725.31</v>
      </c>
      <c r="E23" s="24">
        <v>23725.31</v>
      </c>
      <c r="F23" s="24">
        <v>23725.31</v>
      </c>
      <c r="G23" s="24">
        <v>23725.31</v>
      </c>
      <c r="H23" s="24">
        <v>23725.31</v>
      </c>
      <c r="I23" s="24">
        <v>23725.31</v>
      </c>
      <c r="J23" s="24">
        <v>23725.31</v>
      </c>
      <c r="K23" s="24">
        <v>23725.31</v>
      </c>
      <c r="L23" s="24">
        <v>23725.31</v>
      </c>
      <c r="M23" s="24">
        <v>23725.31</v>
      </c>
      <c r="N23" s="24">
        <f t="shared" si="1"/>
        <v>284703.72000000003</v>
      </c>
    </row>
    <row r="24" spans="1:14" ht="22.5" customHeight="1" x14ac:dyDescent="0.35">
      <c r="A24" s="29" t="s">
        <v>25</v>
      </c>
      <c r="B24" s="37">
        <f>B4+B8+B14+B23+B18+B19</f>
        <v>137805.19</v>
      </c>
      <c r="C24" s="37">
        <f t="shared" ref="C24:N24" si="6">C4+C8+C14+C23+C18+C19</f>
        <v>117481.89</v>
      </c>
      <c r="D24" s="37">
        <f>D4+D8+D14+D23+D18+D19</f>
        <v>133955.51999999999</v>
      </c>
      <c r="E24" s="37">
        <f t="shared" si="6"/>
        <v>120916.90000000001</v>
      </c>
      <c r="F24" s="37">
        <f t="shared" si="6"/>
        <v>179989.33</v>
      </c>
      <c r="G24" s="37">
        <f t="shared" si="6"/>
        <v>127645.13</v>
      </c>
      <c r="H24" s="37">
        <f t="shared" si="6"/>
        <v>136189.41999999998</v>
      </c>
      <c r="I24" s="37">
        <f t="shared" si="6"/>
        <v>293355.90000000002</v>
      </c>
      <c r="J24" s="37">
        <f t="shared" si="6"/>
        <v>126260.45000000001</v>
      </c>
      <c r="K24" s="37">
        <f t="shared" si="6"/>
        <v>123564.91</v>
      </c>
      <c r="L24" s="37">
        <f t="shared" si="6"/>
        <v>140612.97000000003</v>
      </c>
      <c r="M24" s="37">
        <f t="shared" si="6"/>
        <v>132134.92000000001</v>
      </c>
      <c r="N24" s="37">
        <f t="shared" si="6"/>
        <v>1769912.53</v>
      </c>
    </row>
    <row r="25" spans="1:14" ht="15.75" x14ac:dyDescent="0.25">
      <c r="A25" s="82" t="s">
        <v>60</v>
      </c>
      <c r="B25" s="82"/>
      <c r="C25" s="82"/>
      <c r="D25" s="30"/>
      <c r="E25" s="30"/>
      <c r="F25" s="30"/>
      <c r="G25" s="40"/>
      <c r="H25" s="30"/>
      <c r="I25" s="30"/>
      <c r="J25" s="30"/>
      <c r="K25" s="30"/>
      <c r="L25" s="83" t="s">
        <v>29</v>
      </c>
      <c r="M25" s="83"/>
      <c r="N25" s="8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82" t="s">
        <v>27</v>
      </c>
      <c r="B27" s="82"/>
      <c r="C27" s="82"/>
      <c r="D27" s="30"/>
      <c r="E27" s="30"/>
      <c r="F27" s="30"/>
      <c r="G27" s="30"/>
      <c r="H27" s="30"/>
      <c r="I27" s="30"/>
      <c r="J27" s="30"/>
      <c r="K27" s="30"/>
      <c r="L27" s="83" t="s">
        <v>33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24" sqref="D24:D25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1" t="s">
        <v>52</v>
      </c>
      <c r="C1" s="51"/>
      <c r="D1" s="51"/>
      <c r="E1" s="5"/>
      <c r="F1" s="5"/>
      <c r="G1" s="5"/>
    </row>
    <row r="2" spans="1:7" ht="15.75" x14ac:dyDescent="0.25">
      <c r="B2" s="51"/>
      <c r="C2" s="51" t="s">
        <v>51</v>
      </c>
      <c r="D2" s="51"/>
      <c r="E2" s="5"/>
      <c r="F2" s="5"/>
      <c r="G2" s="5"/>
    </row>
    <row r="3" spans="1:7" ht="15.75" x14ac:dyDescent="0.25">
      <c r="B3" s="51" t="s">
        <v>40</v>
      </c>
      <c r="C3" s="51"/>
      <c r="D3" s="51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48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47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32"/>
      <c r="E28" s="32"/>
    </row>
    <row r="29" spans="1:5" x14ac:dyDescent="0.25">
      <c r="A29" s="32"/>
      <c r="B29" s="32"/>
      <c r="C29" s="46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31"/>
      <c r="B1" s="79" t="s">
        <v>65</v>
      </c>
      <c r="C1" s="79"/>
      <c r="D1" s="79"/>
    </row>
    <row r="2" spans="1:4" ht="15.75" x14ac:dyDescent="0.25">
      <c r="A2" s="31"/>
      <c r="B2" s="80" t="s">
        <v>51</v>
      </c>
      <c r="C2" s="80"/>
      <c r="D2" s="80"/>
    </row>
    <row r="3" spans="1:4" ht="15.75" x14ac:dyDescent="0.25">
      <c r="A3" s="31"/>
      <c r="B3" s="79" t="s">
        <v>49</v>
      </c>
      <c r="C3" s="79"/>
      <c r="D3" s="7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80</v>
      </c>
      <c r="C6" s="11">
        <v>2339</v>
      </c>
      <c r="D6" s="3">
        <f>C6</f>
        <v>2339</v>
      </c>
    </row>
    <row r="7" spans="1:4" x14ac:dyDescent="0.25">
      <c r="A7" s="13"/>
      <c r="B7" s="3" t="s">
        <v>9</v>
      </c>
      <c r="C7" s="3"/>
      <c r="D7" s="12"/>
    </row>
    <row r="8" spans="1:4" x14ac:dyDescent="0.25">
      <c r="A8" s="13">
        <v>1</v>
      </c>
      <c r="B8" s="11" t="s">
        <v>84</v>
      </c>
      <c r="C8" s="16">
        <v>4046</v>
      </c>
      <c r="D8" s="49"/>
    </row>
    <row r="9" spans="1:4" x14ac:dyDescent="0.25">
      <c r="A9" s="13">
        <v>2</v>
      </c>
      <c r="B9" s="11" t="s">
        <v>85</v>
      </c>
      <c r="C9" s="16">
        <v>563</v>
      </c>
      <c r="D9" s="49"/>
    </row>
    <row r="10" spans="1:4" x14ac:dyDescent="0.25">
      <c r="A10" s="13"/>
      <c r="B10" s="3" t="s">
        <v>83</v>
      </c>
      <c r="C10" s="20">
        <f>SUM(C8:C9)</f>
        <v>4609</v>
      </c>
      <c r="D10" s="49">
        <f>C10+D6</f>
        <v>6948</v>
      </c>
    </row>
    <row r="11" spans="1:4" x14ac:dyDescent="0.25">
      <c r="A11" s="32"/>
      <c r="B11" s="33" t="s">
        <v>10</v>
      </c>
      <c r="C11" s="13"/>
      <c r="D11" s="12"/>
    </row>
    <row r="12" spans="1:4" x14ac:dyDescent="0.25">
      <c r="A12" s="14">
        <v>1</v>
      </c>
      <c r="B12" s="75" t="s">
        <v>84</v>
      </c>
      <c r="C12" s="52">
        <v>4475</v>
      </c>
      <c r="D12" s="53"/>
    </row>
    <row r="13" spans="1:4" x14ac:dyDescent="0.25">
      <c r="A13" s="13">
        <v>2</v>
      </c>
      <c r="B13" s="11" t="s">
        <v>91</v>
      </c>
      <c r="C13" s="13">
        <v>2128.1999999999998</v>
      </c>
      <c r="D13" s="13"/>
    </row>
    <row r="14" spans="1:4" x14ac:dyDescent="0.25">
      <c r="A14" s="13"/>
      <c r="B14" s="12" t="s">
        <v>88</v>
      </c>
      <c r="C14" s="12">
        <f>SUM(C12:C13)</f>
        <v>6603.2</v>
      </c>
      <c r="D14" s="12">
        <f>C14+D10</f>
        <v>13551.2</v>
      </c>
    </row>
    <row r="15" spans="1:4" x14ac:dyDescent="0.25">
      <c r="A15" s="13"/>
      <c r="B15" s="12" t="s">
        <v>15</v>
      </c>
      <c r="C15" s="13"/>
      <c r="D15" s="12"/>
    </row>
    <row r="16" spans="1:4" x14ac:dyDescent="0.25">
      <c r="A16" s="13">
        <v>1</v>
      </c>
      <c r="B16" s="13" t="s">
        <v>110</v>
      </c>
      <c r="C16" s="13">
        <v>5000</v>
      </c>
      <c r="D16" s="12">
        <f>C16+D14</f>
        <v>18551.2</v>
      </c>
    </row>
    <row r="17" spans="1:4" x14ac:dyDescent="0.25">
      <c r="A17" s="13"/>
      <c r="B17" s="12"/>
      <c r="C17" s="12"/>
      <c r="D17" s="12"/>
    </row>
    <row r="18" spans="1:4" x14ac:dyDescent="0.25">
      <c r="A18" s="13"/>
      <c r="B18" s="55"/>
      <c r="C18" s="13"/>
      <c r="D18" s="12"/>
    </row>
    <row r="19" spans="1:4" x14ac:dyDescent="0.25">
      <c r="A19" s="13"/>
      <c r="B19" s="34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2"/>
      <c r="C22" s="13"/>
      <c r="D22" s="13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3"/>
      <c r="C24" s="13"/>
      <c r="D24" s="12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2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11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13"/>
      <c r="C40" s="13"/>
      <c r="D40" s="12"/>
    </row>
    <row r="41" spans="1:4" x14ac:dyDescent="0.25">
      <c r="A41" s="13"/>
      <c r="B41" s="12"/>
      <c r="C41" s="12"/>
      <c r="D41" s="12"/>
    </row>
    <row r="42" spans="1:4" x14ac:dyDescent="0.25">
      <c r="A42" s="13"/>
      <c r="B42" s="12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2"/>
      <c r="C45" s="12"/>
      <c r="D45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2021-02-03T02:41:27Z</cp:lastPrinted>
  <dcterms:created xsi:type="dcterms:W3CDTF">2011-07-25T05:21:17Z</dcterms:created>
  <dcterms:modified xsi:type="dcterms:W3CDTF">2023-01-25T07:48:16Z</dcterms:modified>
</cp:coreProperties>
</file>