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ГОРОД\Сосновая\"/>
    </mc:Choice>
  </mc:AlternateContent>
  <xr:revisionPtr revIDLastSave="0" documentId="13_ncr:1_{F6F4617F-F6B1-475A-80A6-17A585B3CA72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  <sheet name="пример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5" l="1"/>
  <c r="N23" i="5"/>
  <c r="N8" i="5"/>
  <c r="C63" i="2"/>
  <c r="C59" i="1"/>
  <c r="N24" i="5" l="1"/>
  <c r="C59" i="2"/>
  <c r="C54" i="1"/>
  <c r="C8" i="3"/>
  <c r="D8" i="3" s="1"/>
  <c r="C55" i="2"/>
  <c r="C50" i="1"/>
  <c r="C49" i="2" l="1"/>
  <c r="C44" i="1"/>
  <c r="C45" i="2"/>
  <c r="C38" i="1"/>
  <c r="C38" i="2" l="1"/>
  <c r="C34" i="1"/>
  <c r="C8" i="9" l="1"/>
  <c r="D8" i="9" s="1"/>
  <c r="D10" i="9" s="1"/>
  <c r="D12" i="9" s="1"/>
  <c r="D6" i="6"/>
  <c r="D8" i="6" s="1"/>
  <c r="D10" i="6" s="1"/>
  <c r="D12" i="6" s="1"/>
  <c r="C34" i="2"/>
  <c r="C29" i="1"/>
  <c r="C29" i="2" l="1"/>
  <c r="C25" i="1"/>
  <c r="C23" i="2" l="1"/>
  <c r="C20" i="1" l="1"/>
  <c r="C18" i="2" l="1"/>
  <c r="C16" i="1"/>
  <c r="C14" i="2" l="1"/>
  <c r="C12" i="1"/>
  <c r="C8" i="2" l="1"/>
  <c r="D8" i="2" s="1"/>
  <c r="D14" i="2" s="1"/>
  <c r="D18" i="2" s="1"/>
  <c r="D23" i="2" s="1"/>
  <c r="D29" i="2" s="1"/>
  <c r="D34" i="2" s="1"/>
  <c r="D38" i="2" s="1"/>
  <c r="D45" i="2" s="1"/>
  <c r="D49" i="2" s="1"/>
  <c r="D55" i="2" s="1"/>
  <c r="D59" i="2" s="1"/>
  <c r="D63" i="2" s="1"/>
  <c r="C8" i="1" l="1"/>
  <c r="D8" i="1" s="1"/>
  <c r="D12" i="1" s="1"/>
  <c r="D16" i="1" s="1"/>
  <c r="D20" i="1" s="1"/>
  <c r="D25" i="1" s="1"/>
  <c r="D29" i="1" s="1"/>
  <c r="D34" i="1" s="1"/>
  <c r="D38" i="1" s="1"/>
  <c r="D44" i="1" s="1"/>
  <c r="D50" i="1" s="1"/>
  <c r="D54" i="1" s="1"/>
  <c r="D59" i="1" s="1"/>
  <c r="N10" i="5" l="1"/>
  <c r="E35" i="10" l="1"/>
  <c r="E31" i="10"/>
  <c r="E32" i="10"/>
  <c r="B32" i="10" s="1"/>
  <c r="E29" i="10"/>
  <c r="E28" i="10"/>
  <c r="E27" i="10"/>
  <c r="E34" i="10"/>
  <c r="E33" i="10"/>
  <c r="E26" i="10"/>
  <c r="E23" i="10"/>
  <c r="E22" i="10"/>
  <c r="E21" i="10"/>
  <c r="M4" i="5" l="1"/>
  <c r="L4" i="5"/>
  <c r="K4" i="5"/>
  <c r="J4" i="5"/>
  <c r="I4" i="5"/>
  <c r="H4" i="5"/>
  <c r="G4" i="5"/>
  <c r="F4" i="5"/>
  <c r="E4" i="5"/>
  <c r="D4" i="5"/>
  <c r="C4" i="5"/>
  <c r="E20" i="10" s="1"/>
  <c r="B4" i="5"/>
  <c r="B14" i="5" l="1"/>
  <c r="D8" i="5"/>
  <c r="J8" i="5"/>
  <c r="H14" i="5"/>
  <c r="N22" i="5" l="1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I8" i="5"/>
  <c r="H8" i="5"/>
  <c r="G8" i="5"/>
  <c r="F8" i="5"/>
  <c r="E8" i="5"/>
  <c r="C8" i="5"/>
  <c r="E24" i="10" s="1"/>
  <c r="E38" i="10" s="1"/>
  <c r="B8" i="5"/>
  <c r="M14" i="5"/>
  <c r="L14" i="5"/>
  <c r="K14" i="5"/>
  <c r="J14" i="5"/>
  <c r="I14" i="5"/>
  <c r="G14" i="5"/>
  <c r="F14" i="5"/>
  <c r="E14" i="5"/>
  <c r="D14" i="5"/>
  <c r="C14" i="5"/>
  <c r="E24" i="5" l="1"/>
  <c r="J24" i="5"/>
  <c r="H24" i="5"/>
  <c r="I24" i="5"/>
  <c r="D24" i="5"/>
  <c r="F24" i="5"/>
  <c r="K24" i="5"/>
  <c r="B24" i="5"/>
  <c r="G24" i="5"/>
  <c r="L24" i="5"/>
  <c r="M24" i="5"/>
  <c r="C24" i="5"/>
  <c r="N19" i="5"/>
  <c r="N6" i="5"/>
  <c r="N13" i="5"/>
  <c r="N5" i="5"/>
  <c r="N9" i="5" l="1"/>
  <c r="E25" i="10" s="1"/>
  <c r="N15" i="5" l="1"/>
  <c r="N16" i="5"/>
  <c r="N14" i="5"/>
</calcChain>
</file>

<file path=xl/sharedStrings.xml><?xml version="1.0" encoding="utf-8"?>
<sst xmlns="http://schemas.openxmlformats.org/spreadsheetml/2006/main" count="294" uniqueCount="162">
  <si>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</si>
  <si>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</si>
  <si>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</si>
  <si>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</si>
  <si>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</si>
  <si>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</si>
  <si>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</si>
  <si>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</si>
  <si>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</si>
  <si>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</si>
  <si>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</si>
  <si>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</si>
  <si>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</si>
  <si>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</si>
  <si>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</si>
  <si>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</si>
  <si>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</si>
  <si>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</si>
  <si>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</si>
  <si>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</si>
  <si>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</si>
  <si>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</si>
  <si>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</si>
  <si>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</si>
  <si>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</si>
  <si>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</si>
  <si>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</si>
  <si>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</si>
  <si>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</si>
  <si>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</si>
  <si>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</si>
  <si>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</si>
  <si>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</si>
  <si>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</si>
  <si>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</si>
  <si>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</si>
  <si>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</si>
  <si>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</si>
  <si>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</si>
  <si>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</si>
  <si>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</si>
  <si>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</si>
  <si>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</si>
  <si>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</si>
  <si>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</si>
  <si>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</si>
  <si>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</si>
  <si>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</si>
  <si>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</si>
  <si>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Сосновая,7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</si>
  <si>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</si>
  <si>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</si>
  <si>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</si>
  <si>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</si>
  <si>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</si>
  <si>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</si>
  <si>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</si>
  <si>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</si>
  <si>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</si>
  <si>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приемки оказанных услуг и (или) выполненных работ по содержанию</t>
  </si>
  <si>
    <t xml:space="preserve">и текущему ремонту общего имущества в многоквартирном доме </t>
  </si>
  <si>
    <t xml:space="preserve">             Собственники помещений в многоквартирном доме , расположенном по адресу :</t>
  </si>
  <si>
    <t>1. Исполнителем предъявлены к приемке следующие оказанные на основании договора</t>
  </si>
  <si>
    <t>наименование вида работ (услуг)</t>
  </si>
  <si>
    <t>периодичность /количественный показатель выполненной работы (оказанной услуги)</t>
  </si>
  <si>
    <t>Единица измерения</t>
  </si>
  <si>
    <t>стоимость выполненной работы за единицу</t>
  </si>
  <si>
    <t>Цена выполненной работы (оказанной услуги), рублей</t>
  </si>
  <si>
    <t>санитарная уборка лестничных клеток</t>
  </si>
  <si>
    <t>м2</t>
  </si>
  <si>
    <t>Очистка дорог</t>
  </si>
  <si>
    <t>м/час</t>
  </si>
  <si>
    <t>ч/час</t>
  </si>
  <si>
    <t xml:space="preserve">         в т.ч. т/о видеонаблюдения</t>
  </si>
  <si>
    <t xml:space="preserve">         в т.ч. т/о домофонов</t>
  </si>
  <si>
    <t>квартира</t>
  </si>
  <si>
    <t>- эл.оборудование</t>
  </si>
  <si>
    <t>час</t>
  </si>
  <si>
    <t>выполнено работ (оказано услуг) на общую сумму , рублей</t>
  </si>
  <si>
    <t>3. Работы (услуги) выполнены (оказаны) полностью , в установленные сроки , с надлежащим</t>
  </si>
  <si>
    <t>качеством.</t>
  </si>
  <si>
    <t>4. Претензий по выполнению условий Договора Стороны друг к другу не имеют .</t>
  </si>
  <si>
    <t>Настоящий Акт составлен в двух экземплярах , имеющих одинаковую юридическую силу,</t>
  </si>
  <si>
    <t>по одному для для каждой из Сторон.</t>
  </si>
  <si>
    <t>Подписи Сторон :</t>
  </si>
  <si>
    <t>"Исполнитель" :</t>
  </si>
  <si>
    <t>Ген.директор ООО УК "Крокус"</t>
  </si>
  <si>
    <t>_________________________</t>
  </si>
  <si>
    <t>"Заказчик"</t>
  </si>
  <si>
    <t>(Ф.И.О.)</t>
  </si>
  <si>
    <t>Согласовано :</t>
  </si>
  <si>
    <t>Инженер ООО УК "КРОКУС"</t>
  </si>
  <si>
    <t>Самоцветова А.В.</t>
  </si>
  <si>
    <t>Представитель подрядной организации_______________________</t>
  </si>
  <si>
    <t>Фрисс А.А.</t>
  </si>
  <si>
    <t>АКТ №  2</t>
  </si>
  <si>
    <t>ул.Сосновая,7</t>
  </si>
  <si>
    <t>г. Анжеро-Судженск                                                                                                           от 29.02.2020 года</t>
  </si>
  <si>
    <t xml:space="preserve">управления многоквартирным домом №   №2/2019 от 16.01.2019  от (далее Договор) услуги и (или) </t>
  </si>
  <si>
    <t>выполнены работы по содержанию и текущему ремонту общего имущества в многоквартирном</t>
  </si>
  <si>
    <t>доме № 7 , расположенного по адресу : г.Анжеро-Судженск, ул.Сосновая.</t>
  </si>
  <si>
    <t>- содержание лифтов</t>
  </si>
  <si>
    <t xml:space="preserve">  - услуги АДС</t>
  </si>
  <si>
    <t xml:space="preserve">        Очистка кровли и подъездных козырьков от снега</t>
  </si>
  <si>
    <t xml:space="preserve">       Осмотр потолка на предмет протекания в кв.112</t>
  </si>
  <si>
    <t xml:space="preserve">       Ремонт потолка в кв.51</t>
  </si>
  <si>
    <t xml:space="preserve">2. Всего за период с "01"  февраля 2020 года по "29" февраля 2020 года </t>
  </si>
  <si>
    <r>
      <t xml:space="preserve"> </t>
    </r>
    <r>
      <rPr>
        <b/>
        <sz val="10"/>
        <color theme="1"/>
        <rFont val="Calibri"/>
        <family val="2"/>
        <charset val="204"/>
        <scheme val="minor"/>
      </rPr>
      <t>Содержание общ. имущества:</t>
    </r>
  </si>
  <si>
    <t xml:space="preserve"> Техническое обслуживание:</t>
  </si>
  <si>
    <t>Расходы по содержанию УК:</t>
  </si>
  <si>
    <t xml:space="preserve">именуемые в дальнейшем "Заказчик" , в лице председателя Совета МКД , Белолюбцевой Галины  Федоровны, </t>
  </si>
  <si>
    <t>являющегося собственником квартиры №   75   , находящейся в данном МКД, дествующего на основании доверенности,</t>
  </si>
  <si>
    <t xml:space="preserve"> с одной стороны и ООО УК "КРОКУС", именуемое в дальнейшем "Исполнитель" в лице генерального директора</t>
  </si>
  <si>
    <t xml:space="preserve"> Кудина Ю.С., действующего на основании Устава , с другой стороны совместно именуемые "Стороны", составили </t>
  </si>
  <si>
    <t xml:space="preserve"> настоящий Акт о нижеследующнем :</t>
  </si>
  <si>
    <t>Лицевой счет. Сводный расчет  2022г</t>
  </si>
  <si>
    <t>Лицевой счёт  2022г</t>
  </si>
  <si>
    <t>Лицевой счёт 2022г</t>
  </si>
  <si>
    <t>Техобслуживание и снятие показаний общедомового теплосчетчика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</si>
  <si>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</si>
  <si>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</si>
  <si>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Техобслуживание домофона</t>
  </si>
  <si>
    <t>Техобслуживание системы видеонаблюдения</t>
  </si>
  <si>
    <t>Итого за февраль</t>
  </si>
  <si>
    <t>Очистка куржаков на крыше</t>
  </si>
  <si>
    <t>Очистка козырькво от снега</t>
  </si>
  <si>
    <t>Итого за март</t>
  </si>
  <si>
    <t>Итого за апрель</t>
  </si>
  <si>
    <t>Крепление ограждения балкона Квартира №117</t>
  </si>
  <si>
    <t>Вывод воды для полива</t>
  </si>
  <si>
    <t>Итого за май</t>
  </si>
  <si>
    <t>Техническое обслуживание пандусов. Смазка шарниров</t>
  </si>
  <si>
    <t>Ремонт подъездной двери. Сварочные работы</t>
  </si>
  <si>
    <t>Итого за июнь</t>
  </si>
  <si>
    <t>Ремонт подъездной двери. Подъезд №1 Сварочные работы</t>
  </si>
  <si>
    <t>Замена ламп энергосбережения Подъезд №1</t>
  </si>
  <si>
    <t>Скос травы на придомовой территории</t>
  </si>
  <si>
    <t>Механизированный скос травы</t>
  </si>
  <si>
    <t>Промывка теплообменника и фильтров</t>
  </si>
  <si>
    <t>Итого за июль</t>
  </si>
  <si>
    <t>Итого за август</t>
  </si>
  <si>
    <t>Ремонт двери на чердаке Подъезд №2</t>
  </si>
  <si>
    <t>Установка таблички Вас обслуживает</t>
  </si>
  <si>
    <t>Стоимость таблички</t>
  </si>
  <si>
    <t>Замена эл. автомата в подъезде</t>
  </si>
  <si>
    <t xml:space="preserve">Август </t>
  </si>
  <si>
    <t>Чистка фильтра на стояке ГВС Квартира №61</t>
  </si>
  <si>
    <t>Запуск отопления</t>
  </si>
  <si>
    <t>Итого за сентябрь</t>
  </si>
  <si>
    <t>Замена муфты на стояке ХВС в подвале Узел ХВС</t>
  </si>
  <si>
    <t>Запуск подъездного отопления</t>
  </si>
  <si>
    <t>Итого за октябрь</t>
  </si>
  <si>
    <t>Замазка дверных откосов после установки доводчиков Подъезд №2,3</t>
  </si>
  <si>
    <t>Ремонт подъездной двери и вентиляционного короба (сварочные работы) Подъезд №2</t>
  </si>
  <si>
    <t>Установка водосточных труб на подъездный козырек. Подъезд №2</t>
  </si>
  <si>
    <t>Установка доводчиков Подъезд №2,3</t>
  </si>
  <si>
    <t>Итого за ноябрь</t>
  </si>
  <si>
    <t>Замена светильника Подъезд №2</t>
  </si>
  <si>
    <t>Прочистка вентиляции на чердаке от наледи и льда</t>
  </si>
  <si>
    <t>Итого за декабрь</t>
  </si>
  <si>
    <t>Замена прожектора. Регулировка прожектора над подъездом  2</t>
  </si>
  <si>
    <t>Установка елки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</si>
</sst>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wrapText="1"/>
    </xf>
    <xf numFmtId="164" fontId="4" fillId="0" borderId="1" xfId="0" applyNumberFormat="1" applyFont="1" applyBorder="1"/>
    <xf numFmtId="0" fontId="5" fillId="0" borderId="1" xfId="0" applyFont="1" applyBorder="1"/>
    <xf numFmtId="2" fontId="4" fillId="0" borderId="1" xfId="0" applyNumberFormat="1" applyFont="1" applyBorder="1"/>
    <xf numFmtId="0" fontId="5" fillId="0" borderId="0" xfId="0" applyFont="1"/>
    <xf numFmtId="0" fontId="5" fillId="0" borderId="2" xfId="0" applyFont="1" applyBorder="1" applyAlignment="1">
      <alignment wrapText="1"/>
    </xf>
    <xf numFmtId="0" fontId="1" fillId="0" borderId="7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3" xfId="0" applyFont="1" applyBorder="1"/>
    <xf numFmtId="0" fontId="9" fillId="0" borderId="6" xfId="0" applyFont="1" applyBorder="1"/>
    <xf numFmtId="0" fontId="9" fillId="0" borderId="4" xfId="0" applyFont="1" applyBorder="1"/>
    <xf numFmtId="0" fontId="10" fillId="0" borderId="1" xfId="0" applyFont="1" applyBorder="1"/>
    <xf numFmtId="0" fontId="9" fillId="0" borderId="1" xfId="0" applyFont="1" applyBorder="1" applyAlignment="1">
      <alignment horizontal="left" wrapText="1"/>
    </xf>
    <xf numFmtId="0" fontId="10" fillId="0" borderId="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opLeftCell="A49" workbookViewId="0">
      <selection activeCell="D60" sqref="D6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6" t="s">
        <v>116</v>
      </c>
      <c r="C1" s="76"/>
      <c r="D1" s="76"/>
      <c r="E1" s="6"/>
      <c r="F1" s="6"/>
      <c r="G1" s="6"/>
      <c r="H1" s="6"/>
    </row>
    <row r="2" spans="1:8" ht="15.95" customHeight="1" x14ac:dyDescent="0.25">
      <c r="A2" s="1"/>
      <c r="B2" s="2" t="s">
        <v>49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6" t="s">
        <v>4</v>
      </c>
      <c r="C3" s="76"/>
      <c r="D3" s="76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ht="30" x14ac:dyDescent="0.25">
      <c r="A6" s="11">
        <v>1</v>
      </c>
      <c r="B6" s="61" t="s">
        <v>118</v>
      </c>
      <c r="C6" s="3">
        <v>1223.92</v>
      </c>
      <c r="D6" s="3"/>
      <c r="E6" s="1"/>
      <c r="F6" s="1"/>
    </row>
    <row r="7" spans="1:8" ht="60" x14ac:dyDescent="0.25">
      <c r="A7" s="11">
        <v>2</v>
      </c>
      <c r="B7" s="61" t="s">
        <v>119</v>
      </c>
      <c r="C7" s="3">
        <v>935</v>
      </c>
      <c r="D7" s="3"/>
      <c r="E7" s="1"/>
      <c r="F7" s="1"/>
    </row>
    <row r="8" spans="1:8" x14ac:dyDescent="0.25">
      <c r="A8" s="11"/>
      <c r="B8" s="3" t="s">
        <v>120</v>
      </c>
      <c r="C8" s="3">
        <f>SUM(C6:C7)</f>
        <v>2158.92</v>
      </c>
      <c r="D8" s="3">
        <f>C8</f>
        <v>2158.92</v>
      </c>
      <c r="E8" s="1"/>
      <c r="F8" s="1"/>
    </row>
    <row r="9" spans="1:8" x14ac:dyDescent="0.25">
      <c r="A9" s="11"/>
      <c r="B9" s="3" t="s">
        <v>5</v>
      </c>
      <c r="C9" s="3"/>
      <c r="D9" s="3"/>
      <c r="E9" s="1"/>
      <c r="F9" s="1"/>
    </row>
    <row r="10" spans="1:8" ht="30" x14ac:dyDescent="0.25">
      <c r="A10" s="11">
        <v>1</v>
      </c>
      <c r="B10" s="61" t="s">
        <v>118</v>
      </c>
      <c r="C10" s="3">
        <v>1223.92</v>
      </c>
      <c r="D10" s="3"/>
      <c r="E10" s="1"/>
      <c r="F10" s="1"/>
    </row>
    <row r="11" spans="1:8" ht="60" x14ac:dyDescent="0.25">
      <c r="A11" s="11">
        <v>2</v>
      </c>
      <c r="B11" s="61" t="s">
        <v>119</v>
      </c>
      <c r="C11" s="3">
        <v>935</v>
      </c>
      <c r="D11" s="3"/>
      <c r="E11" s="1"/>
      <c r="F11" s="1"/>
    </row>
    <row r="12" spans="1:8" x14ac:dyDescent="0.25">
      <c r="A12" s="61"/>
      <c r="B12" s="62" t="s">
        <v>123</v>
      </c>
      <c r="C12" s="62">
        <f>SUM(C10:C11)</f>
        <v>2158.92</v>
      </c>
      <c r="D12" s="3">
        <f>C12+D8</f>
        <v>4317.84</v>
      </c>
      <c r="E12" s="1"/>
      <c r="F12" s="1"/>
    </row>
    <row r="13" spans="1:8" x14ac:dyDescent="0.25">
      <c r="A13" s="61"/>
      <c r="B13" s="62" t="s">
        <v>3</v>
      </c>
      <c r="C13" s="62"/>
      <c r="D13" s="3"/>
      <c r="E13" s="1"/>
      <c r="F13" s="1"/>
    </row>
    <row r="14" spans="1:8" ht="30" x14ac:dyDescent="0.25">
      <c r="A14" s="11">
        <v>1</v>
      </c>
      <c r="B14" s="61" t="s">
        <v>118</v>
      </c>
      <c r="C14" s="3">
        <v>1223.92</v>
      </c>
      <c r="D14" s="3"/>
      <c r="E14" s="1"/>
      <c r="F14" s="1"/>
    </row>
    <row r="15" spans="1:8" ht="60" x14ac:dyDescent="0.25">
      <c r="A15" s="11">
        <v>2</v>
      </c>
      <c r="B15" s="61" t="s">
        <v>119</v>
      </c>
      <c r="C15" s="3">
        <v>935</v>
      </c>
      <c r="D15" s="3"/>
      <c r="E15" s="1"/>
      <c r="F15" s="1"/>
    </row>
    <row r="16" spans="1:8" x14ac:dyDescent="0.25">
      <c r="A16" s="61"/>
      <c r="B16" s="62" t="s">
        <v>126</v>
      </c>
      <c r="C16" s="62">
        <f>SUM(C14:C15)</f>
        <v>2158.92</v>
      </c>
      <c r="D16" s="3">
        <f>C16+D12</f>
        <v>6476.76</v>
      </c>
      <c r="E16" s="1"/>
      <c r="F16" s="1"/>
    </row>
    <row r="17" spans="1:6" s="5" customFormat="1" x14ac:dyDescent="0.25">
      <c r="A17" s="61"/>
      <c r="B17" s="62" t="s">
        <v>7</v>
      </c>
      <c r="C17" s="61"/>
      <c r="D17" s="3"/>
      <c r="E17" s="4"/>
      <c r="F17" s="4"/>
    </row>
    <row r="18" spans="1:6" ht="30" x14ac:dyDescent="0.25">
      <c r="A18" s="11">
        <v>1</v>
      </c>
      <c r="B18" s="61" t="s">
        <v>118</v>
      </c>
      <c r="C18" s="3">
        <v>1223.92</v>
      </c>
      <c r="D18" s="3"/>
      <c r="E18" s="1"/>
      <c r="F18" s="1"/>
    </row>
    <row r="19" spans="1:6" ht="60" x14ac:dyDescent="0.25">
      <c r="A19" s="11">
        <v>2</v>
      </c>
      <c r="B19" s="61" t="s">
        <v>119</v>
      </c>
      <c r="C19" s="3">
        <v>935</v>
      </c>
      <c r="D19" s="3"/>
      <c r="E19" s="1"/>
      <c r="F19" s="1"/>
    </row>
    <row r="20" spans="1:6" x14ac:dyDescent="0.25">
      <c r="A20" s="61"/>
      <c r="B20" s="62" t="s">
        <v>127</v>
      </c>
      <c r="C20" s="62">
        <f>SUM(C18:C19)</f>
        <v>2158.92</v>
      </c>
      <c r="D20" s="3">
        <f>C20+D16</f>
        <v>8635.68</v>
      </c>
      <c r="E20" s="1"/>
      <c r="F20" s="1"/>
    </row>
    <row r="21" spans="1:6" x14ac:dyDescent="0.25">
      <c r="A21" s="61"/>
      <c r="B21" s="62" t="s">
        <v>8</v>
      </c>
      <c r="C21" s="61"/>
      <c r="D21" s="3"/>
      <c r="E21" s="1"/>
      <c r="F21" s="1"/>
    </row>
    <row r="22" spans="1:6" ht="30" x14ac:dyDescent="0.25">
      <c r="A22" s="11">
        <v>1</v>
      </c>
      <c r="B22" s="61" t="s">
        <v>118</v>
      </c>
      <c r="C22" s="11">
        <v>1223.92</v>
      </c>
      <c r="D22" s="3"/>
      <c r="E22" s="1"/>
      <c r="F22" s="1"/>
    </row>
    <row r="23" spans="1:6" ht="60" x14ac:dyDescent="0.25">
      <c r="A23" s="11">
        <v>2</v>
      </c>
      <c r="B23" s="61" t="s">
        <v>119</v>
      </c>
      <c r="C23" s="11">
        <v>935</v>
      </c>
      <c r="D23" s="3"/>
      <c r="E23" s="1"/>
      <c r="F23" s="1"/>
    </row>
    <row r="24" spans="1:6" s="5" customFormat="1" x14ac:dyDescent="0.25">
      <c r="A24" s="61">
        <v>3</v>
      </c>
      <c r="B24" s="61" t="s">
        <v>129</v>
      </c>
      <c r="C24" s="61">
        <v>249.24</v>
      </c>
      <c r="D24" s="3"/>
      <c r="E24" s="4"/>
      <c r="F24" s="4"/>
    </row>
    <row r="25" spans="1:6" s="5" customFormat="1" x14ac:dyDescent="0.25">
      <c r="A25" s="61"/>
      <c r="B25" s="62" t="s">
        <v>130</v>
      </c>
      <c r="C25" s="62">
        <f>SUM(C22:C24)</f>
        <v>2408.16</v>
      </c>
      <c r="D25" s="3">
        <f>C25+D20</f>
        <v>11043.84</v>
      </c>
      <c r="E25" s="4"/>
      <c r="F25" s="4"/>
    </row>
    <row r="26" spans="1:6" s="5" customFormat="1" x14ac:dyDescent="0.25">
      <c r="A26" s="61"/>
      <c r="B26" s="62" t="s">
        <v>9</v>
      </c>
      <c r="C26" s="61"/>
      <c r="D26" s="3"/>
      <c r="E26" s="4"/>
      <c r="F26" s="4"/>
    </row>
    <row r="27" spans="1:6" s="5" customFormat="1" ht="30" x14ac:dyDescent="0.25">
      <c r="A27" s="11">
        <v>1</v>
      </c>
      <c r="B27" s="61" t="s">
        <v>118</v>
      </c>
      <c r="C27" s="11">
        <v>1223.92</v>
      </c>
      <c r="D27" s="3"/>
      <c r="E27" s="4"/>
      <c r="F27" s="4"/>
    </row>
    <row r="28" spans="1:6" s="5" customFormat="1" ht="60" x14ac:dyDescent="0.25">
      <c r="A28" s="11">
        <v>2</v>
      </c>
      <c r="B28" s="61" t="s">
        <v>119</v>
      </c>
      <c r="C28" s="11">
        <v>935</v>
      </c>
      <c r="D28" s="3"/>
      <c r="E28" s="4"/>
      <c r="F28" s="4"/>
    </row>
    <row r="29" spans="1:6" s="5" customFormat="1" x14ac:dyDescent="0.25">
      <c r="A29" s="61"/>
      <c r="B29" s="62" t="s">
        <v>133</v>
      </c>
      <c r="C29" s="62">
        <f>SUM(C27:C28)</f>
        <v>2158.92</v>
      </c>
      <c r="D29" s="3">
        <f>C29+D25</f>
        <v>13202.76</v>
      </c>
      <c r="E29" s="4"/>
      <c r="F29" s="4"/>
    </row>
    <row r="30" spans="1:6" s="5" customFormat="1" x14ac:dyDescent="0.25">
      <c r="A30" s="61"/>
      <c r="B30" s="62" t="s">
        <v>10</v>
      </c>
      <c r="C30" s="61"/>
      <c r="D30" s="3"/>
      <c r="E30" s="4"/>
      <c r="F30" s="4"/>
    </row>
    <row r="31" spans="1:6" s="5" customFormat="1" ht="30" x14ac:dyDescent="0.25">
      <c r="A31" s="11">
        <v>1</v>
      </c>
      <c r="B31" s="61" t="s">
        <v>118</v>
      </c>
      <c r="C31" s="11">
        <v>1223.92</v>
      </c>
      <c r="D31" s="3"/>
      <c r="E31" s="4"/>
      <c r="F31" s="4"/>
    </row>
    <row r="32" spans="1:6" s="5" customFormat="1" ht="60" x14ac:dyDescent="0.25">
      <c r="A32" s="11">
        <v>2</v>
      </c>
      <c r="B32" s="61" t="s">
        <v>119</v>
      </c>
      <c r="C32" s="11">
        <v>935</v>
      </c>
      <c r="D32" s="3"/>
      <c r="E32" s="4"/>
      <c r="F32" s="4"/>
    </row>
    <row r="33" spans="1:6" x14ac:dyDescent="0.25">
      <c r="A33" s="61">
        <v>3</v>
      </c>
      <c r="B33" s="61" t="s">
        <v>138</v>
      </c>
      <c r="C33" s="61">
        <v>744</v>
      </c>
      <c r="D33" s="3"/>
      <c r="E33" s="1"/>
      <c r="F33" s="1"/>
    </row>
    <row r="34" spans="1:6" x14ac:dyDescent="0.25">
      <c r="A34" s="61"/>
      <c r="B34" s="62" t="s">
        <v>139</v>
      </c>
      <c r="C34" s="62">
        <f>SUM(C31:C33)</f>
        <v>2902.92</v>
      </c>
      <c r="D34" s="3">
        <f>C34+D29</f>
        <v>16105.68</v>
      </c>
      <c r="E34" s="1"/>
      <c r="F34" s="1"/>
    </row>
    <row r="35" spans="1:6" x14ac:dyDescent="0.25">
      <c r="A35" s="61"/>
      <c r="B35" s="62" t="s">
        <v>11</v>
      </c>
      <c r="C35" s="61"/>
      <c r="D35" s="3"/>
      <c r="E35" s="1"/>
      <c r="F35" s="1"/>
    </row>
    <row r="36" spans="1:6" ht="30" x14ac:dyDescent="0.25">
      <c r="A36" s="11">
        <v>1</v>
      </c>
      <c r="B36" s="61" t="s">
        <v>118</v>
      </c>
      <c r="C36" s="11">
        <v>1223.92</v>
      </c>
      <c r="D36" s="3"/>
      <c r="E36" s="1"/>
      <c r="F36" s="1"/>
    </row>
    <row r="37" spans="1:6" ht="60" x14ac:dyDescent="0.25">
      <c r="A37" s="11">
        <v>2</v>
      </c>
      <c r="B37" s="61" t="s">
        <v>119</v>
      </c>
      <c r="C37" s="11">
        <v>935</v>
      </c>
      <c r="D37" s="3"/>
      <c r="E37" s="1"/>
      <c r="F37" s="1"/>
    </row>
    <row r="38" spans="1:6" x14ac:dyDescent="0.25">
      <c r="A38" s="61"/>
      <c r="B38" s="62" t="s">
        <v>140</v>
      </c>
      <c r="C38" s="62">
        <f>SUM(C36:C37)</f>
        <v>2158.92</v>
      </c>
      <c r="D38" s="3">
        <f>C38+D34</f>
        <v>18264.599999999999</v>
      </c>
      <c r="E38" s="1"/>
      <c r="F38" s="1"/>
    </row>
    <row r="39" spans="1:6" x14ac:dyDescent="0.25">
      <c r="A39" s="61"/>
      <c r="B39" s="62" t="s">
        <v>12</v>
      </c>
      <c r="C39" s="61"/>
      <c r="D39" s="3"/>
      <c r="E39" s="1"/>
      <c r="F39" s="1"/>
    </row>
    <row r="40" spans="1:6" ht="30" x14ac:dyDescent="0.25">
      <c r="A40" s="11">
        <v>1</v>
      </c>
      <c r="B40" s="61" t="s">
        <v>118</v>
      </c>
      <c r="C40" s="11">
        <v>1223.92</v>
      </c>
      <c r="D40" s="3"/>
      <c r="E40" s="1"/>
      <c r="F40" s="1"/>
    </row>
    <row r="41" spans="1:6" ht="60" x14ac:dyDescent="0.25">
      <c r="A41" s="11">
        <v>2</v>
      </c>
      <c r="B41" s="61" t="s">
        <v>119</v>
      </c>
      <c r="C41" s="11">
        <v>935</v>
      </c>
      <c r="D41" s="3"/>
      <c r="E41" s="1"/>
      <c r="F41" s="1"/>
    </row>
    <row r="42" spans="1:6" x14ac:dyDescent="0.25">
      <c r="A42" s="61">
        <v>3</v>
      </c>
      <c r="B42" s="61" t="s">
        <v>146</v>
      </c>
      <c r="C42" s="61">
        <v>744</v>
      </c>
      <c r="D42" s="3"/>
      <c r="E42" s="1"/>
      <c r="F42" s="1"/>
    </row>
    <row r="43" spans="1:6" x14ac:dyDescent="0.25">
      <c r="A43" s="61">
        <v>4</v>
      </c>
      <c r="B43" s="61" t="s">
        <v>147</v>
      </c>
      <c r="C43" s="61">
        <v>744</v>
      </c>
      <c r="D43" s="3"/>
      <c r="E43" s="1"/>
      <c r="F43" s="1"/>
    </row>
    <row r="44" spans="1:6" x14ac:dyDescent="0.25">
      <c r="A44" s="61"/>
      <c r="B44" s="62" t="s">
        <v>148</v>
      </c>
      <c r="C44" s="62">
        <f>SUM(C40:C43)</f>
        <v>3646.92</v>
      </c>
      <c r="D44" s="3">
        <f>C44+D38</f>
        <v>21911.519999999997</v>
      </c>
      <c r="E44" s="1"/>
      <c r="F44" s="1"/>
    </row>
    <row r="45" spans="1:6" x14ac:dyDescent="0.25">
      <c r="A45" s="61"/>
      <c r="B45" s="62" t="s">
        <v>13</v>
      </c>
      <c r="C45" s="61"/>
      <c r="D45" s="3"/>
      <c r="E45" s="1"/>
      <c r="F45" s="1"/>
    </row>
    <row r="46" spans="1:6" ht="30" x14ac:dyDescent="0.25">
      <c r="A46" s="11">
        <v>1</v>
      </c>
      <c r="B46" s="61" t="s">
        <v>118</v>
      </c>
      <c r="C46" s="11">
        <v>1223.92</v>
      </c>
      <c r="D46" s="3"/>
      <c r="E46" s="1"/>
      <c r="F46" s="1"/>
    </row>
    <row r="47" spans="1:6" ht="60" x14ac:dyDescent="0.25">
      <c r="A47" s="11">
        <v>2</v>
      </c>
      <c r="B47" s="61" t="s">
        <v>119</v>
      </c>
      <c r="C47" s="11">
        <v>935</v>
      </c>
      <c r="D47" s="3"/>
      <c r="E47" s="1"/>
      <c r="F47" s="1"/>
    </row>
    <row r="48" spans="1:6" ht="30" x14ac:dyDescent="0.25">
      <c r="A48" s="11">
        <v>3</v>
      </c>
      <c r="B48" s="61" t="s">
        <v>149</v>
      </c>
      <c r="C48" s="11">
        <v>821.05</v>
      </c>
      <c r="D48" s="3"/>
      <c r="E48" s="1"/>
      <c r="F48" s="1"/>
    </row>
    <row r="49" spans="1:6" x14ac:dyDescent="0.25">
      <c r="A49" s="11">
        <v>4</v>
      </c>
      <c r="B49" s="61" t="s">
        <v>150</v>
      </c>
      <c r="C49" s="11">
        <v>372</v>
      </c>
      <c r="D49" s="3"/>
      <c r="E49" s="1"/>
      <c r="F49" s="1"/>
    </row>
    <row r="50" spans="1:6" x14ac:dyDescent="0.25">
      <c r="A50" s="11"/>
      <c r="B50" s="3" t="s">
        <v>151</v>
      </c>
      <c r="C50" s="3">
        <f>SUM(C46:C49)</f>
        <v>3351.9700000000003</v>
      </c>
      <c r="D50" s="3">
        <f>C50+D44</f>
        <v>25263.489999999998</v>
      </c>
      <c r="E50" s="1"/>
      <c r="F50" s="1"/>
    </row>
    <row r="51" spans="1:6" x14ac:dyDescent="0.25">
      <c r="A51" s="61"/>
      <c r="B51" s="62" t="s">
        <v>14</v>
      </c>
      <c r="C51" s="61"/>
      <c r="D51" s="3"/>
      <c r="E51" s="1"/>
      <c r="F51" s="1"/>
    </row>
    <row r="52" spans="1:6" ht="30" x14ac:dyDescent="0.25">
      <c r="A52" s="11">
        <v>1</v>
      </c>
      <c r="B52" s="61" t="s">
        <v>118</v>
      </c>
      <c r="C52" s="11">
        <v>1223.92</v>
      </c>
      <c r="D52" s="3"/>
      <c r="E52" s="1"/>
      <c r="F52" s="1"/>
    </row>
    <row r="53" spans="1:6" ht="60" x14ac:dyDescent="0.25">
      <c r="A53" s="11">
        <v>2</v>
      </c>
      <c r="B53" s="61" t="s">
        <v>119</v>
      </c>
      <c r="C53" s="11">
        <v>935</v>
      </c>
      <c r="D53" s="3"/>
      <c r="E53" s="1"/>
      <c r="F53" s="1"/>
    </row>
    <row r="54" spans="1:6" x14ac:dyDescent="0.25">
      <c r="A54" s="11"/>
      <c r="B54" s="62" t="s">
        <v>156</v>
      </c>
      <c r="C54" s="3">
        <f>SUM(C52:C53)</f>
        <v>2158.92</v>
      </c>
      <c r="D54" s="3">
        <f>C54+D50</f>
        <v>27422.409999999996</v>
      </c>
      <c r="E54" s="1"/>
      <c r="F54" s="1"/>
    </row>
    <row r="55" spans="1:6" x14ac:dyDescent="0.25">
      <c r="A55" s="61"/>
      <c r="B55" s="62" t="s">
        <v>15</v>
      </c>
      <c r="C55" s="61"/>
      <c r="D55" s="3"/>
      <c r="E55" s="1"/>
      <c r="F55" s="1"/>
    </row>
    <row r="56" spans="1:6" ht="30" x14ac:dyDescent="0.25">
      <c r="A56" s="11">
        <v>1</v>
      </c>
      <c r="B56" s="61" t="s">
        <v>118</v>
      </c>
      <c r="C56" s="11">
        <v>1223.92</v>
      </c>
      <c r="D56" s="3"/>
      <c r="E56" s="1"/>
      <c r="F56" s="1"/>
    </row>
    <row r="57" spans="1:6" ht="60" x14ac:dyDescent="0.25">
      <c r="A57" s="11">
        <v>2</v>
      </c>
      <c r="B57" s="61" t="s">
        <v>119</v>
      </c>
      <c r="C57" s="11">
        <v>935</v>
      </c>
      <c r="D57" s="3"/>
      <c r="E57" s="1"/>
      <c r="F57" s="1"/>
    </row>
    <row r="58" spans="1:6" ht="30" x14ac:dyDescent="0.25">
      <c r="A58" s="11">
        <v>3</v>
      </c>
      <c r="B58" s="11" t="s">
        <v>158</v>
      </c>
      <c r="C58" s="11">
        <v>494.76</v>
      </c>
      <c r="D58" s="3"/>
      <c r="E58" s="1"/>
      <c r="F58" s="1"/>
    </row>
    <row r="59" spans="1:6" x14ac:dyDescent="0.25">
      <c r="A59" s="11"/>
      <c r="B59" s="62" t="s">
        <v>159</v>
      </c>
      <c r="C59" s="3">
        <f>SUM(C56:C58)</f>
        <v>2653.6800000000003</v>
      </c>
      <c r="D59" s="3">
        <f>C59+D54</f>
        <v>30076.089999999997</v>
      </c>
      <c r="E59" s="1"/>
      <c r="F59" s="1"/>
    </row>
    <row r="60" spans="1:6" x14ac:dyDescent="0.25">
      <c r="A60" s="11"/>
      <c r="B60" s="61"/>
      <c r="C60" s="11"/>
      <c r="D60" s="3"/>
      <c r="E60" s="1"/>
      <c r="F60" s="1"/>
    </row>
    <row r="61" spans="1:6" x14ac:dyDescent="0.25">
      <c r="A61" s="11"/>
      <c r="B61" s="3"/>
      <c r="C61" s="3"/>
      <c r="D61" s="3"/>
      <c r="E61" s="1"/>
      <c r="F61" s="1"/>
    </row>
    <row r="62" spans="1:6" x14ac:dyDescent="0.25">
      <c r="A62" s="11"/>
      <c r="B62" s="11"/>
      <c r="C62" s="11"/>
      <c r="D62" s="3"/>
      <c r="E62" s="1"/>
      <c r="F62" s="1"/>
    </row>
    <row r="63" spans="1:6" x14ac:dyDescent="0.25">
      <c r="A63" s="11"/>
      <c r="B63" s="11"/>
      <c r="C63" s="11"/>
      <c r="D63" s="3"/>
      <c r="E63" s="1"/>
      <c r="F63" s="1"/>
    </row>
    <row r="64" spans="1:6" x14ac:dyDescent="0.25">
      <c r="A64" s="11"/>
      <c r="B64" s="11"/>
      <c r="C64" s="11"/>
      <c r="D64" s="3"/>
      <c r="E64" s="1"/>
      <c r="F64" s="1"/>
    </row>
    <row r="65" spans="1:6" x14ac:dyDescent="0.25">
      <c r="A65" s="11"/>
      <c r="B65" s="11"/>
      <c r="C65" s="11"/>
      <c r="D65" s="3"/>
      <c r="E65" s="1"/>
      <c r="F65" s="1"/>
    </row>
    <row r="66" spans="1:6" x14ac:dyDescent="0.25">
      <c r="A66" s="11"/>
      <c r="B66" s="11"/>
      <c r="C66" s="11"/>
      <c r="D66" s="3"/>
      <c r="E66" s="1"/>
      <c r="F66" s="1"/>
    </row>
    <row r="67" spans="1:6" x14ac:dyDescent="0.25">
      <c r="A67" s="11"/>
      <c r="B67" s="3"/>
      <c r="C67" s="11"/>
      <c r="D67" s="3"/>
      <c r="E67" s="1"/>
      <c r="F67" s="1"/>
    </row>
    <row r="68" spans="1:6" x14ac:dyDescent="0.25">
      <c r="A68" s="11"/>
      <c r="B68" s="11"/>
      <c r="C68" s="11"/>
      <c r="D68" s="3"/>
      <c r="E68" s="1"/>
      <c r="F6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8"/>
  <sheetViews>
    <sheetView view="pageBreakPreview" topLeftCell="A10" zoomScaleSheetLayoutView="100" workbookViewId="0">
      <selection activeCell="A34" sqref="A34"/>
    </sheetView>
  </sheetViews>
  <sheetFormatPr defaultRowHeight="15" x14ac:dyDescent="0.25"/>
  <cols>
    <col min="1" max="1" width="32.140625" customWidth="1"/>
    <col min="2" max="2" width="18.140625" customWidth="1"/>
    <col min="3" max="3" width="13.5703125" customWidth="1"/>
    <col min="4" max="4" width="15.7109375" customWidth="1"/>
    <col min="5" max="5" width="22.85546875" customWidth="1"/>
  </cols>
  <sheetData>
    <row r="1" spans="1:5" x14ac:dyDescent="0.25">
      <c r="A1" s="82" t="s">
        <v>95</v>
      </c>
      <c r="B1" s="82"/>
      <c r="C1" s="82"/>
      <c r="D1" s="82"/>
      <c r="E1" s="82"/>
    </row>
    <row r="2" spans="1:5" x14ac:dyDescent="0.25">
      <c r="A2" s="82" t="s">
        <v>59</v>
      </c>
      <c r="B2" s="82"/>
      <c r="C2" s="82"/>
      <c r="D2" s="82"/>
      <c r="E2" s="82"/>
    </row>
    <row r="3" spans="1:5" x14ac:dyDescent="0.25">
      <c r="A3" s="82" t="s">
        <v>60</v>
      </c>
      <c r="B3" s="82"/>
      <c r="C3" s="82"/>
      <c r="D3" s="82"/>
      <c r="E3" s="82"/>
    </row>
    <row r="4" spans="1:5" x14ac:dyDescent="0.25">
      <c r="A4" s="81"/>
      <c r="B4" s="81"/>
      <c r="C4" s="81"/>
      <c r="D4" s="81"/>
      <c r="E4" s="81"/>
    </row>
    <row r="5" spans="1:5" x14ac:dyDescent="0.25">
      <c r="A5" s="83" t="s">
        <v>97</v>
      </c>
      <c r="B5" s="83"/>
      <c r="C5" s="83"/>
      <c r="D5" s="83"/>
      <c r="E5" s="83"/>
    </row>
    <row r="6" spans="1:5" x14ac:dyDescent="0.25">
      <c r="A6" s="81"/>
      <c r="B6" s="81"/>
      <c r="C6" s="81"/>
      <c r="D6" s="81"/>
      <c r="E6" s="81"/>
    </row>
    <row r="7" spans="1:5" x14ac:dyDescent="0.25">
      <c r="A7" s="83" t="s">
        <v>61</v>
      </c>
      <c r="B7" s="83"/>
      <c r="C7" s="83"/>
      <c r="D7" s="83"/>
      <c r="E7" s="83"/>
    </row>
    <row r="8" spans="1:5" x14ac:dyDescent="0.25">
      <c r="A8" s="82" t="s">
        <v>96</v>
      </c>
      <c r="B8" s="82"/>
      <c r="C8" s="82"/>
      <c r="D8" s="82"/>
      <c r="E8" s="82"/>
    </row>
    <row r="9" spans="1:5" x14ac:dyDescent="0.25">
      <c r="A9" s="83" t="s">
        <v>110</v>
      </c>
      <c r="B9" s="83"/>
      <c r="C9" s="83"/>
      <c r="D9" s="83"/>
      <c r="E9" s="83"/>
    </row>
    <row r="10" spans="1:5" x14ac:dyDescent="0.25">
      <c r="A10" s="83" t="s">
        <v>111</v>
      </c>
      <c r="B10" s="83"/>
      <c r="C10" s="83"/>
      <c r="D10" s="83"/>
      <c r="E10" s="83"/>
    </row>
    <row r="11" spans="1:5" x14ac:dyDescent="0.25">
      <c r="A11" s="83" t="s">
        <v>112</v>
      </c>
      <c r="B11" s="83"/>
      <c r="C11" s="83"/>
      <c r="D11" s="83"/>
      <c r="E11" s="83"/>
    </row>
    <row r="12" spans="1:5" x14ac:dyDescent="0.25">
      <c r="A12" s="83" t="s">
        <v>113</v>
      </c>
      <c r="B12" s="83"/>
      <c r="C12" s="83"/>
      <c r="D12" s="83"/>
      <c r="E12" s="83"/>
    </row>
    <row r="13" spans="1:5" x14ac:dyDescent="0.25">
      <c r="A13" s="83" t="s">
        <v>114</v>
      </c>
      <c r="B13" s="83"/>
      <c r="C13" s="83"/>
      <c r="D13" s="83"/>
      <c r="E13" s="83"/>
    </row>
    <row r="14" spans="1:5" x14ac:dyDescent="0.25">
      <c r="A14" s="83" t="s">
        <v>62</v>
      </c>
      <c r="B14" s="83"/>
      <c r="C14" s="83"/>
      <c r="D14" s="83"/>
      <c r="E14" s="83"/>
    </row>
    <row r="15" spans="1:5" x14ac:dyDescent="0.25">
      <c r="A15" s="83" t="s">
        <v>98</v>
      </c>
      <c r="B15" s="83"/>
      <c r="C15" s="83"/>
      <c r="D15" s="83"/>
      <c r="E15" s="83"/>
    </row>
    <row r="16" spans="1:5" x14ac:dyDescent="0.25">
      <c r="A16" s="83" t="s">
        <v>99</v>
      </c>
      <c r="B16" s="83"/>
      <c r="C16" s="83"/>
      <c r="D16" s="83"/>
      <c r="E16" s="83"/>
    </row>
    <row r="17" spans="1:5" ht="13.5" customHeight="1" x14ac:dyDescent="0.25">
      <c r="A17" s="83" t="s">
        <v>100</v>
      </c>
      <c r="B17" s="83"/>
      <c r="C17" s="83"/>
      <c r="D17" s="83"/>
      <c r="E17" s="83"/>
    </row>
    <row r="18" spans="1:5" ht="33" hidden="1" customHeight="1" x14ac:dyDescent="0.25"/>
    <row r="19" spans="1:5" ht="105" x14ac:dyDescent="0.25">
      <c r="A19" s="51" t="s">
        <v>63</v>
      </c>
      <c r="B19" s="11" t="s">
        <v>64</v>
      </c>
      <c r="C19" s="52" t="s">
        <v>65</v>
      </c>
      <c r="D19" s="52" t="s">
        <v>66</v>
      </c>
      <c r="E19" s="52" t="s">
        <v>67</v>
      </c>
    </row>
    <row r="20" spans="1:5" x14ac:dyDescent="0.25">
      <c r="A20" s="7" t="s">
        <v>107</v>
      </c>
      <c r="B20" s="53"/>
      <c r="C20" s="53"/>
      <c r="D20" s="53"/>
      <c r="E20" s="53">
        <f>'Лиц. счет. Св. расчет'!C4</f>
        <v>47472.479999999996</v>
      </c>
    </row>
    <row r="21" spans="1:5" ht="26.25" x14ac:dyDescent="0.25">
      <c r="A21" s="7" t="s">
        <v>68</v>
      </c>
      <c r="B21" s="53">
        <v>923.2</v>
      </c>
      <c r="C21" s="53" t="s">
        <v>69</v>
      </c>
      <c r="D21" s="53">
        <v>3.26</v>
      </c>
      <c r="E21" s="53">
        <f>'Лиц. счет. Св. расчет'!C5</f>
        <v>36805.82</v>
      </c>
    </row>
    <row r="22" spans="1:5" x14ac:dyDescent="0.25">
      <c r="A22" s="7" t="s">
        <v>39</v>
      </c>
      <c r="B22" s="53">
        <v>923.2</v>
      </c>
      <c r="C22" s="53" t="s">
        <v>69</v>
      </c>
      <c r="D22" s="53">
        <v>3.2</v>
      </c>
      <c r="E22" s="53">
        <f>'Лиц. счет. Св. расчет'!C6</f>
        <v>10666.66</v>
      </c>
    </row>
    <row r="23" spans="1:5" x14ac:dyDescent="0.25">
      <c r="A23" s="7" t="s">
        <v>70</v>
      </c>
      <c r="B23" s="53"/>
      <c r="C23" s="53" t="s">
        <v>71</v>
      </c>
      <c r="D23" s="53"/>
      <c r="E23" s="53">
        <f>'Лиц. счет. Св. расчет'!C7</f>
        <v>0</v>
      </c>
    </row>
    <row r="24" spans="1:5" x14ac:dyDescent="0.25">
      <c r="A24" s="9" t="s">
        <v>108</v>
      </c>
      <c r="B24" s="53"/>
      <c r="C24" s="53"/>
      <c r="D24" s="53"/>
      <c r="E24" s="53">
        <f>'Лиц. счет. Св. расчет'!C8</f>
        <v>50558.55</v>
      </c>
    </row>
    <row r="25" spans="1:5" x14ac:dyDescent="0.25">
      <c r="A25" s="7" t="s">
        <v>19</v>
      </c>
      <c r="B25" s="53"/>
      <c r="C25" s="53" t="s">
        <v>72</v>
      </c>
      <c r="D25" s="53"/>
      <c r="E25" s="57">
        <f>'Лиц. счет. Св. расчет'!N9</f>
        <v>30076.089999999997</v>
      </c>
    </row>
    <row r="26" spans="1:5" x14ac:dyDescent="0.25">
      <c r="A26" s="7" t="s">
        <v>20</v>
      </c>
      <c r="B26" s="53"/>
      <c r="C26" s="53" t="s">
        <v>72</v>
      </c>
      <c r="D26" s="53"/>
      <c r="E26" s="53">
        <f>'Лиц. счет. Св. расчет'!C10</f>
        <v>11981</v>
      </c>
    </row>
    <row r="27" spans="1:5" x14ac:dyDescent="0.25">
      <c r="A27" s="7" t="s">
        <v>73</v>
      </c>
      <c r="B27" s="53"/>
      <c r="C27" s="53" t="s">
        <v>69</v>
      </c>
      <c r="D27" s="53"/>
      <c r="E27" s="53">
        <f>'ТО конструкт.эл.'!C15</f>
        <v>0</v>
      </c>
    </row>
    <row r="28" spans="1:5" x14ac:dyDescent="0.25">
      <c r="A28" s="7" t="s">
        <v>74</v>
      </c>
      <c r="B28" s="53"/>
      <c r="C28" s="53" t="s">
        <v>75</v>
      </c>
      <c r="D28" s="53"/>
      <c r="E28" s="53">
        <f>'ТО конструкт.эл.'!C14</f>
        <v>11981</v>
      </c>
    </row>
    <row r="29" spans="1:5" ht="26.25" x14ac:dyDescent="0.25">
      <c r="A29" s="7" t="s">
        <v>103</v>
      </c>
      <c r="B29" s="53"/>
      <c r="C29" s="53"/>
      <c r="D29" s="53"/>
      <c r="E29" s="53">
        <f>'ТО конструкт.эл.'!C11</f>
        <v>4730</v>
      </c>
    </row>
    <row r="30" spans="1:5" x14ac:dyDescent="0.25">
      <c r="A30" s="7" t="s">
        <v>105</v>
      </c>
      <c r="B30" s="53"/>
      <c r="C30" s="53"/>
      <c r="D30" s="53"/>
      <c r="E30" s="7">
        <v>6253.66</v>
      </c>
    </row>
    <row r="31" spans="1:5" ht="26.25" x14ac:dyDescent="0.25">
      <c r="A31" s="7" t="s">
        <v>104</v>
      </c>
      <c r="B31" s="53"/>
      <c r="C31" s="53"/>
      <c r="D31" s="53"/>
      <c r="E31" s="53">
        <f>'ТО конструкт.эл.'!C12</f>
        <v>219</v>
      </c>
    </row>
    <row r="32" spans="1:5" x14ac:dyDescent="0.25">
      <c r="A32" s="54" t="s">
        <v>76</v>
      </c>
      <c r="B32" s="55">
        <f>E32/D32</f>
        <v>0</v>
      </c>
      <c r="C32" s="53" t="s">
        <v>72</v>
      </c>
      <c r="D32" s="53">
        <v>285.5</v>
      </c>
      <c r="E32" s="53">
        <f>'Лиц. счет. Св. расчет'!C11</f>
        <v>0</v>
      </c>
    </row>
    <row r="33" spans="1:5" x14ac:dyDescent="0.25">
      <c r="A33" s="54" t="s">
        <v>101</v>
      </c>
      <c r="B33" s="55"/>
      <c r="C33" s="53"/>
      <c r="D33" s="53"/>
      <c r="E33" s="53">
        <f>'Лиц. счет. Св. расчет'!C12</f>
        <v>34637.33</v>
      </c>
    </row>
    <row r="34" spans="1:5" x14ac:dyDescent="0.25">
      <c r="A34" s="7" t="s">
        <v>102</v>
      </c>
      <c r="B34" s="53"/>
      <c r="C34" s="53" t="s">
        <v>77</v>
      </c>
      <c r="D34" s="53"/>
      <c r="E34" s="53">
        <f>'Лиц. счет. Св. расчет'!C13</f>
        <v>1781.3</v>
      </c>
    </row>
    <row r="35" spans="1:5" x14ac:dyDescent="0.25">
      <c r="A35" s="56" t="s">
        <v>109</v>
      </c>
      <c r="B35" s="13"/>
      <c r="C35" s="13"/>
      <c r="D35" s="13"/>
      <c r="E35" s="13">
        <f>'Лиц. счет. Св. расчет'!C23</f>
        <v>23736.240000000002</v>
      </c>
    </row>
    <row r="36" spans="1:5" x14ac:dyDescent="0.25">
      <c r="A36" s="58"/>
    </row>
    <row r="37" spans="1:5" x14ac:dyDescent="0.25">
      <c r="A37" s="83" t="s">
        <v>106</v>
      </c>
      <c r="B37" s="83"/>
      <c r="C37" s="83"/>
      <c r="D37" s="83"/>
      <c r="E37" s="83"/>
    </row>
    <row r="38" spans="1:5" x14ac:dyDescent="0.25">
      <c r="A38" s="83" t="s">
        <v>78</v>
      </c>
      <c r="B38" s="83"/>
      <c r="C38" s="83"/>
      <c r="D38" s="83"/>
      <c r="E38" s="12">
        <f>SUM(E20,E24,E35)</f>
        <v>121767.27</v>
      </c>
    </row>
    <row r="39" spans="1:5" x14ac:dyDescent="0.25">
      <c r="A39" s="83"/>
      <c r="B39" s="83"/>
      <c r="C39" s="83"/>
      <c r="D39" s="83"/>
      <c r="E39" s="83"/>
    </row>
    <row r="40" spans="1:5" x14ac:dyDescent="0.25">
      <c r="A40" s="83" t="s">
        <v>79</v>
      </c>
      <c r="B40" s="83"/>
      <c r="C40" s="83"/>
      <c r="D40" s="83"/>
      <c r="E40" s="83"/>
    </row>
    <row r="41" spans="1:5" x14ac:dyDescent="0.25">
      <c r="A41" s="83" t="s">
        <v>80</v>
      </c>
      <c r="B41" s="83"/>
      <c r="C41" s="83"/>
      <c r="D41" s="83"/>
      <c r="E41" s="83"/>
    </row>
    <row r="42" spans="1:5" x14ac:dyDescent="0.25">
      <c r="A42" s="83" t="s">
        <v>81</v>
      </c>
      <c r="B42" s="83"/>
      <c r="C42" s="83"/>
      <c r="D42" s="83"/>
      <c r="E42" s="83"/>
    </row>
    <row r="43" spans="1:5" x14ac:dyDescent="0.25">
      <c r="A43" s="83" t="s">
        <v>82</v>
      </c>
      <c r="B43" s="83"/>
      <c r="C43" s="83"/>
      <c r="D43" s="83"/>
      <c r="E43" s="83"/>
    </row>
    <row r="44" spans="1:5" x14ac:dyDescent="0.25">
      <c r="A44" s="83" t="s">
        <v>83</v>
      </c>
      <c r="B44" s="83"/>
      <c r="C44" s="83"/>
      <c r="D44" s="83"/>
      <c r="E44" s="83"/>
    </row>
    <row r="46" spans="1:5" x14ac:dyDescent="0.25">
      <c r="A46" s="81" t="s">
        <v>84</v>
      </c>
      <c r="B46" s="81"/>
      <c r="C46" s="81"/>
      <c r="D46" s="81"/>
      <c r="E46" s="81"/>
    </row>
    <row r="47" spans="1:5" x14ac:dyDescent="0.25">
      <c r="A47" t="s">
        <v>85</v>
      </c>
    </row>
    <row r="48" spans="1:5" x14ac:dyDescent="0.25">
      <c r="A48" t="s">
        <v>86</v>
      </c>
      <c r="B48" t="s">
        <v>87</v>
      </c>
      <c r="D48" t="s">
        <v>29</v>
      </c>
    </row>
    <row r="51" spans="1:4" x14ac:dyDescent="0.25">
      <c r="A51" t="s">
        <v>88</v>
      </c>
      <c r="B51" t="s">
        <v>87</v>
      </c>
    </row>
    <row r="52" spans="1:4" x14ac:dyDescent="0.25">
      <c r="D52" t="s">
        <v>89</v>
      </c>
    </row>
    <row r="54" spans="1:4" x14ac:dyDescent="0.25">
      <c r="A54" t="s">
        <v>90</v>
      </c>
    </row>
    <row r="56" spans="1:4" x14ac:dyDescent="0.25">
      <c r="A56" t="s">
        <v>91</v>
      </c>
      <c r="B56" t="s">
        <v>87</v>
      </c>
      <c r="D56" t="s">
        <v>92</v>
      </c>
    </row>
    <row r="58" spans="1:4" x14ac:dyDescent="0.25">
      <c r="A58" t="s">
        <v>93</v>
      </c>
      <c r="D58" t="s">
        <v>94</v>
      </c>
    </row>
  </sheetData>
  <mergeCells count="26">
    <mergeCell ref="A43:E43"/>
    <mergeCell ref="A44:E44"/>
    <mergeCell ref="A46:E46"/>
    <mergeCell ref="A37:E37"/>
    <mergeCell ref="A38:D38"/>
    <mergeCell ref="A39:E39"/>
    <mergeCell ref="A40:E40"/>
    <mergeCell ref="A41:E41"/>
    <mergeCell ref="A42:E42"/>
    <mergeCell ref="A17:E17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6:E6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"/>
  <sheetViews>
    <sheetView topLeftCell="A39" zoomScaleNormal="100" workbookViewId="0">
      <selection activeCell="D63" sqref="D63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</cols>
  <sheetData>
    <row r="1" spans="1:8" ht="15.95" customHeight="1" x14ac:dyDescent="0.35">
      <c r="A1" s="1"/>
      <c r="B1" s="76" t="s">
        <v>116</v>
      </c>
      <c r="C1" s="76"/>
      <c r="D1" s="76"/>
      <c r="E1" s="6"/>
      <c r="F1" s="6"/>
      <c r="G1" s="6"/>
      <c r="H1" s="6"/>
    </row>
    <row r="2" spans="1:8" ht="15.95" customHeight="1" x14ac:dyDescent="0.25">
      <c r="A2" s="1"/>
      <c r="B2" s="2" t="s">
        <v>49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6" t="s">
        <v>6</v>
      </c>
      <c r="C3" s="76"/>
      <c r="D3" s="7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s="1" customFormat="1" ht="15" customHeight="1" x14ac:dyDescent="0.25">
      <c r="A5" s="61"/>
      <c r="B5" s="62" t="s">
        <v>2</v>
      </c>
      <c r="C5" s="61"/>
      <c r="D5" s="11"/>
    </row>
    <row r="6" spans="1:8" s="1" customFormat="1" ht="15" customHeight="1" x14ac:dyDescent="0.25">
      <c r="A6" s="61">
        <v>1</v>
      </c>
      <c r="B6" s="61" t="s">
        <v>121</v>
      </c>
      <c r="C6" s="61">
        <v>6156</v>
      </c>
      <c r="D6" s="11"/>
    </row>
    <row r="7" spans="1:8" s="1" customFormat="1" ht="15" customHeight="1" x14ac:dyDescent="0.25">
      <c r="A7" s="61">
        <v>2</v>
      </c>
      <c r="B7" s="61" t="s">
        <v>122</v>
      </c>
      <c r="C7" s="61">
        <v>4730</v>
      </c>
      <c r="D7" s="3"/>
    </row>
    <row r="8" spans="1:8" s="4" customFormat="1" x14ac:dyDescent="0.25">
      <c r="A8" s="61"/>
      <c r="B8" s="62" t="s">
        <v>120</v>
      </c>
      <c r="C8" s="62">
        <f>SUM(C6:C7)</f>
        <v>10886</v>
      </c>
      <c r="D8" s="3">
        <f>C8</f>
        <v>10886</v>
      </c>
    </row>
    <row r="9" spans="1:8" s="1" customFormat="1" x14ac:dyDescent="0.25">
      <c r="A9" s="61"/>
      <c r="B9" s="62" t="s">
        <v>5</v>
      </c>
      <c r="C9" s="62"/>
      <c r="D9" s="3"/>
    </row>
    <row r="10" spans="1:8" s="1" customFormat="1" x14ac:dyDescent="0.25">
      <c r="A10" s="61">
        <v>1</v>
      </c>
      <c r="B10" s="61" t="s">
        <v>121</v>
      </c>
      <c r="C10" s="61">
        <v>6156</v>
      </c>
      <c r="D10" s="11"/>
    </row>
    <row r="11" spans="1:8" s="1" customFormat="1" ht="18" customHeight="1" x14ac:dyDescent="0.25">
      <c r="A11" s="61">
        <v>2</v>
      </c>
      <c r="B11" s="61" t="s">
        <v>122</v>
      </c>
      <c r="C11" s="61">
        <v>4730</v>
      </c>
      <c r="D11" s="3"/>
    </row>
    <row r="12" spans="1:8" s="4" customFormat="1" x14ac:dyDescent="0.25">
      <c r="A12" s="62">
        <v>3</v>
      </c>
      <c r="B12" s="61" t="s">
        <v>124</v>
      </c>
      <c r="C12" s="61">
        <v>219</v>
      </c>
      <c r="D12" s="3"/>
    </row>
    <row r="13" spans="1:8" s="1" customFormat="1" x14ac:dyDescent="0.25">
      <c r="A13" s="61">
        <v>4</v>
      </c>
      <c r="B13" s="61" t="s">
        <v>125</v>
      </c>
      <c r="C13" s="61">
        <v>876</v>
      </c>
      <c r="D13" s="11"/>
    </row>
    <row r="14" spans="1:8" s="1" customFormat="1" x14ac:dyDescent="0.25">
      <c r="A14" s="61"/>
      <c r="B14" s="62" t="s">
        <v>123</v>
      </c>
      <c r="C14" s="62">
        <f>SUM(C10:C13)</f>
        <v>11981</v>
      </c>
      <c r="D14" s="3">
        <f>C14+D8</f>
        <v>22867</v>
      </c>
    </row>
    <row r="15" spans="1:8" s="1" customFormat="1" x14ac:dyDescent="0.25">
      <c r="A15" s="61"/>
      <c r="B15" s="62" t="s">
        <v>3</v>
      </c>
      <c r="C15" s="62"/>
      <c r="D15" s="3"/>
    </row>
    <row r="16" spans="1:8" s="1" customFormat="1" x14ac:dyDescent="0.25">
      <c r="A16" s="61">
        <v>1</v>
      </c>
      <c r="B16" s="61" t="s">
        <v>121</v>
      </c>
      <c r="C16" s="61">
        <v>6156</v>
      </c>
      <c r="D16" s="11"/>
    </row>
    <row r="17" spans="1:4" s="1" customFormat="1" ht="15.75" customHeight="1" x14ac:dyDescent="0.25">
      <c r="A17" s="61">
        <v>2</v>
      </c>
      <c r="B17" s="61" t="s">
        <v>122</v>
      </c>
      <c r="C17" s="61">
        <v>4730</v>
      </c>
      <c r="D17" s="3"/>
    </row>
    <row r="18" spans="1:4" s="1" customFormat="1" ht="15.75" customHeight="1" x14ac:dyDescent="0.25">
      <c r="A18" s="61"/>
      <c r="B18" s="62" t="s">
        <v>126</v>
      </c>
      <c r="C18" s="62">
        <f>SUM(C16:C17)</f>
        <v>10886</v>
      </c>
      <c r="D18" s="3">
        <f>C18+D14</f>
        <v>33753</v>
      </c>
    </row>
    <row r="19" spans="1:4" s="1" customFormat="1" x14ac:dyDescent="0.25">
      <c r="A19" s="61"/>
      <c r="B19" s="62" t="s">
        <v>7</v>
      </c>
      <c r="C19" s="61"/>
      <c r="D19" s="3"/>
    </row>
    <row r="20" spans="1:4" s="1" customFormat="1" ht="15" customHeight="1" x14ac:dyDescent="0.25">
      <c r="A20" s="61">
        <v>1</v>
      </c>
      <c r="B20" s="61" t="s">
        <v>121</v>
      </c>
      <c r="C20" s="61">
        <v>6156</v>
      </c>
      <c r="D20" s="11"/>
    </row>
    <row r="21" spans="1:4" s="1" customFormat="1" x14ac:dyDescent="0.25">
      <c r="A21" s="61">
        <v>2</v>
      </c>
      <c r="B21" s="61" t="s">
        <v>122</v>
      </c>
      <c r="C21" s="61">
        <v>4730</v>
      </c>
      <c r="D21" s="3"/>
    </row>
    <row r="22" spans="1:4" s="1" customFormat="1" x14ac:dyDescent="0.25">
      <c r="A22" s="61">
        <v>3</v>
      </c>
      <c r="B22" s="61" t="s">
        <v>128</v>
      </c>
      <c r="C22" s="61">
        <v>3000</v>
      </c>
      <c r="D22" s="3"/>
    </row>
    <row r="23" spans="1:4" s="1" customFormat="1" x14ac:dyDescent="0.25">
      <c r="A23" s="61"/>
      <c r="B23" s="62" t="s">
        <v>127</v>
      </c>
      <c r="C23" s="62">
        <f>SUM(C20:C22)</f>
        <v>13886</v>
      </c>
      <c r="D23" s="3">
        <f>C23+D18</f>
        <v>47639</v>
      </c>
    </row>
    <row r="24" spans="1:4" s="1" customFormat="1" x14ac:dyDescent="0.25">
      <c r="A24" s="61"/>
      <c r="B24" s="62" t="s">
        <v>8</v>
      </c>
      <c r="C24" s="61"/>
      <c r="D24" s="3"/>
    </row>
    <row r="25" spans="1:4" s="1" customFormat="1" x14ac:dyDescent="0.25">
      <c r="A25" s="61">
        <v>1</v>
      </c>
      <c r="B25" s="61" t="s">
        <v>121</v>
      </c>
      <c r="C25" s="61">
        <v>6156</v>
      </c>
      <c r="D25" s="11"/>
    </row>
    <row r="26" spans="1:4" x14ac:dyDescent="0.25">
      <c r="A26" s="61">
        <v>2</v>
      </c>
      <c r="B26" s="61" t="s">
        <v>122</v>
      </c>
      <c r="C26" s="61">
        <v>4730</v>
      </c>
      <c r="D26" s="3"/>
    </row>
    <row r="27" spans="1:4" ht="30" x14ac:dyDescent="0.25">
      <c r="A27" s="61">
        <v>3</v>
      </c>
      <c r="B27" s="61" t="s">
        <v>131</v>
      </c>
      <c r="C27" s="61">
        <v>372</v>
      </c>
      <c r="D27" s="12"/>
    </row>
    <row r="28" spans="1:4" x14ac:dyDescent="0.25">
      <c r="A28" s="61">
        <v>4</v>
      </c>
      <c r="B28" s="61" t="s">
        <v>132</v>
      </c>
      <c r="C28" s="61">
        <v>775</v>
      </c>
      <c r="D28" s="12"/>
    </row>
    <row r="29" spans="1:4" x14ac:dyDescent="0.25">
      <c r="A29" s="61"/>
      <c r="B29" s="62" t="s">
        <v>130</v>
      </c>
      <c r="C29" s="62">
        <f>SUM(C25:C28)</f>
        <v>12033</v>
      </c>
      <c r="D29" s="12">
        <f>C29+D23</f>
        <v>59672</v>
      </c>
    </row>
    <row r="30" spans="1:4" x14ac:dyDescent="0.25">
      <c r="A30" s="61"/>
      <c r="B30" s="62" t="s">
        <v>9</v>
      </c>
      <c r="C30" s="61"/>
      <c r="D30" s="12"/>
    </row>
    <row r="31" spans="1:4" x14ac:dyDescent="0.25">
      <c r="A31" s="61">
        <v>1</v>
      </c>
      <c r="B31" s="61" t="s">
        <v>121</v>
      </c>
      <c r="C31" s="61">
        <v>6156</v>
      </c>
      <c r="D31" s="11"/>
    </row>
    <row r="32" spans="1:4" x14ac:dyDescent="0.25">
      <c r="A32" s="61">
        <v>2</v>
      </c>
      <c r="B32" s="61" t="s">
        <v>122</v>
      </c>
      <c r="C32" s="61">
        <v>4730</v>
      </c>
      <c r="D32" s="3"/>
    </row>
    <row r="33" spans="1:4" ht="30" x14ac:dyDescent="0.25">
      <c r="A33" s="63">
        <v>3</v>
      </c>
      <c r="B33" s="61" t="s">
        <v>134</v>
      </c>
      <c r="C33" s="61">
        <v>1156</v>
      </c>
      <c r="D33" s="12"/>
    </row>
    <row r="34" spans="1:4" x14ac:dyDescent="0.25">
      <c r="A34" s="61"/>
      <c r="B34" s="62" t="s">
        <v>133</v>
      </c>
      <c r="C34" s="62">
        <f>SUM(C31:C33)</f>
        <v>12042</v>
      </c>
      <c r="D34" s="12">
        <f>C34+D29</f>
        <v>71714</v>
      </c>
    </row>
    <row r="35" spans="1:4" x14ac:dyDescent="0.25">
      <c r="A35" s="61"/>
      <c r="B35" s="62" t="s">
        <v>10</v>
      </c>
      <c r="C35" s="61"/>
      <c r="D35" s="12"/>
    </row>
    <row r="36" spans="1:4" x14ac:dyDescent="0.25">
      <c r="A36" s="61">
        <v>1</v>
      </c>
      <c r="B36" s="61" t="s">
        <v>121</v>
      </c>
      <c r="C36" s="61">
        <v>6156</v>
      </c>
      <c r="D36" s="11"/>
    </row>
    <row r="37" spans="1:4" x14ac:dyDescent="0.25">
      <c r="A37" s="61">
        <v>2</v>
      </c>
      <c r="B37" s="61" t="s">
        <v>122</v>
      </c>
      <c r="C37" s="61">
        <v>4730</v>
      </c>
      <c r="D37" s="3"/>
    </row>
    <row r="38" spans="1:4" x14ac:dyDescent="0.25">
      <c r="A38" s="63"/>
      <c r="B38" s="62" t="s">
        <v>139</v>
      </c>
      <c r="C38" s="62">
        <f>SUM(C36:C37)</f>
        <v>10886</v>
      </c>
      <c r="D38" s="12">
        <f>C38+D34</f>
        <v>82600</v>
      </c>
    </row>
    <row r="39" spans="1:4" x14ac:dyDescent="0.25">
      <c r="A39" s="63"/>
      <c r="B39" s="62" t="s">
        <v>11</v>
      </c>
      <c r="C39" s="61"/>
      <c r="D39" s="12"/>
    </row>
    <row r="40" spans="1:4" x14ac:dyDescent="0.25">
      <c r="A40" s="63">
        <v>1</v>
      </c>
      <c r="B40" s="61" t="s">
        <v>141</v>
      </c>
      <c r="C40" s="61">
        <v>2466</v>
      </c>
      <c r="D40" s="12"/>
    </row>
    <row r="41" spans="1:4" x14ac:dyDescent="0.25">
      <c r="A41" s="63">
        <v>2</v>
      </c>
      <c r="B41" s="61" t="s">
        <v>142</v>
      </c>
      <c r="C41" s="61">
        <v>93</v>
      </c>
      <c r="D41" s="12"/>
    </row>
    <row r="42" spans="1:4" x14ac:dyDescent="0.25">
      <c r="A42" s="63">
        <v>3</v>
      </c>
      <c r="B42" s="61" t="s">
        <v>143</v>
      </c>
      <c r="C42" s="61">
        <v>270</v>
      </c>
      <c r="D42" s="12"/>
    </row>
    <row r="43" spans="1:4" x14ac:dyDescent="0.25">
      <c r="A43" s="61">
        <v>4</v>
      </c>
      <c r="B43" s="61" t="s">
        <v>121</v>
      </c>
      <c r="C43" s="61">
        <v>6156</v>
      </c>
      <c r="D43" s="11"/>
    </row>
    <row r="44" spans="1:4" x14ac:dyDescent="0.25">
      <c r="A44" s="61">
        <v>5</v>
      </c>
      <c r="B44" s="61" t="s">
        <v>122</v>
      </c>
      <c r="C44" s="61">
        <v>4730</v>
      </c>
      <c r="D44" s="3"/>
    </row>
    <row r="45" spans="1:4" x14ac:dyDescent="0.25">
      <c r="A45" s="63"/>
      <c r="B45" s="62" t="s">
        <v>140</v>
      </c>
      <c r="C45" s="62">
        <f>SUM(C40:C44)</f>
        <v>13715</v>
      </c>
      <c r="D45" s="12">
        <f>C45+D38</f>
        <v>96315</v>
      </c>
    </row>
    <row r="46" spans="1:4" x14ac:dyDescent="0.25">
      <c r="A46" s="61"/>
      <c r="B46" s="62" t="s">
        <v>12</v>
      </c>
      <c r="C46" s="61"/>
      <c r="D46" s="12"/>
    </row>
    <row r="47" spans="1:4" ht="14.25" customHeight="1" x14ac:dyDescent="0.25">
      <c r="A47" s="61">
        <v>1</v>
      </c>
      <c r="B47" s="61" t="s">
        <v>121</v>
      </c>
      <c r="C47" s="61">
        <v>6156</v>
      </c>
      <c r="D47" s="11"/>
    </row>
    <row r="48" spans="1:4" x14ac:dyDescent="0.25">
      <c r="A48" s="61">
        <v>2</v>
      </c>
      <c r="B48" s="61" t="s">
        <v>122</v>
      </c>
      <c r="C48" s="61">
        <v>4730</v>
      </c>
      <c r="D48" s="3"/>
    </row>
    <row r="49" spans="1:4" x14ac:dyDescent="0.25">
      <c r="A49" s="63"/>
      <c r="B49" s="62" t="s">
        <v>148</v>
      </c>
      <c r="C49" s="62">
        <f>SUM(C47:C48)</f>
        <v>10886</v>
      </c>
      <c r="D49" s="12">
        <f>C49+D45</f>
        <v>107201</v>
      </c>
    </row>
    <row r="50" spans="1:4" x14ac:dyDescent="0.25">
      <c r="A50" s="61"/>
      <c r="B50" s="62" t="s">
        <v>13</v>
      </c>
      <c r="C50" s="61"/>
      <c r="D50" s="12"/>
    </row>
    <row r="51" spans="1:4" x14ac:dyDescent="0.25">
      <c r="A51" s="61">
        <v>1</v>
      </c>
      <c r="B51" s="61" t="s">
        <v>121</v>
      </c>
      <c r="C51" s="61">
        <v>6156</v>
      </c>
      <c r="D51" s="11"/>
    </row>
    <row r="52" spans="1:4" x14ac:dyDescent="0.25">
      <c r="A52" s="61">
        <v>2</v>
      </c>
      <c r="B52" s="61" t="s">
        <v>122</v>
      </c>
      <c r="C52" s="61">
        <v>4730</v>
      </c>
      <c r="D52" s="3"/>
    </row>
    <row r="53" spans="1:4" ht="30" x14ac:dyDescent="0.25">
      <c r="A53" s="63">
        <v>3</v>
      </c>
      <c r="B53" s="61" t="s">
        <v>152</v>
      </c>
      <c r="C53" s="61">
        <v>1752</v>
      </c>
      <c r="D53" s="12"/>
    </row>
    <row r="54" spans="1:4" ht="30" x14ac:dyDescent="0.25">
      <c r="A54" s="63">
        <v>4</v>
      </c>
      <c r="B54" s="61" t="s">
        <v>153</v>
      </c>
      <c r="C54" s="61">
        <v>1225</v>
      </c>
      <c r="D54" s="12"/>
    </row>
    <row r="55" spans="1:4" x14ac:dyDescent="0.25">
      <c r="A55" s="63"/>
      <c r="B55" s="62" t="s">
        <v>151</v>
      </c>
      <c r="C55" s="62">
        <f>SUM(C51:C54)</f>
        <v>13863</v>
      </c>
      <c r="D55" s="12">
        <f>C55+D49</f>
        <v>121064</v>
      </c>
    </row>
    <row r="56" spans="1:4" x14ac:dyDescent="0.25">
      <c r="A56" s="61"/>
      <c r="B56" s="62" t="s">
        <v>14</v>
      </c>
      <c r="C56" s="61"/>
      <c r="D56" s="12"/>
    </row>
    <row r="57" spans="1:4" x14ac:dyDescent="0.25">
      <c r="A57" s="61">
        <v>1</v>
      </c>
      <c r="B57" s="61" t="s">
        <v>121</v>
      </c>
      <c r="C57" s="61">
        <v>6156</v>
      </c>
      <c r="D57" s="11"/>
    </row>
    <row r="58" spans="1:4" x14ac:dyDescent="0.25">
      <c r="A58" s="61">
        <v>2</v>
      </c>
      <c r="B58" s="61" t="s">
        <v>122</v>
      </c>
      <c r="C58" s="61">
        <v>4730</v>
      </c>
      <c r="D58" s="3"/>
    </row>
    <row r="59" spans="1:4" x14ac:dyDescent="0.25">
      <c r="A59" s="13"/>
      <c r="B59" s="3" t="s">
        <v>156</v>
      </c>
      <c r="C59" s="3">
        <f>SUM(C57:C58)</f>
        <v>10886</v>
      </c>
      <c r="D59" s="12">
        <f>C59+D55</f>
        <v>131950</v>
      </c>
    </row>
    <row r="60" spans="1:4" x14ac:dyDescent="0.25">
      <c r="A60" s="61"/>
      <c r="B60" s="62" t="s">
        <v>15</v>
      </c>
      <c r="C60" s="61"/>
      <c r="D60" s="12"/>
    </row>
    <row r="61" spans="1:4" x14ac:dyDescent="0.25">
      <c r="A61" s="61">
        <v>1</v>
      </c>
      <c r="B61" s="61" t="s">
        <v>121</v>
      </c>
      <c r="C61" s="61">
        <v>6156</v>
      </c>
      <c r="D61" s="11"/>
    </row>
    <row r="62" spans="1:4" x14ac:dyDescent="0.25">
      <c r="A62" s="61">
        <v>2</v>
      </c>
      <c r="B62" s="61" t="s">
        <v>122</v>
      </c>
      <c r="C62" s="61">
        <v>4730</v>
      </c>
      <c r="D62" s="3"/>
    </row>
    <row r="63" spans="1:4" x14ac:dyDescent="0.25">
      <c r="A63" s="13"/>
      <c r="B63" s="3" t="s">
        <v>159</v>
      </c>
      <c r="C63" s="3">
        <f>SUM(C61:C62)</f>
        <v>10886</v>
      </c>
      <c r="D63" s="12">
        <f>C63+D59</f>
        <v>142836</v>
      </c>
    </row>
    <row r="64" spans="1:4" x14ac:dyDescent="0.25">
      <c r="A64" s="13"/>
      <c r="B64" s="61"/>
      <c r="C64" s="11"/>
      <c r="D64" s="13"/>
    </row>
    <row r="65" spans="1:4" x14ac:dyDescent="0.25">
      <c r="A65" s="13"/>
      <c r="B65" s="11"/>
      <c r="C65" s="11"/>
      <c r="D65" s="13"/>
    </row>
    <row r="66" spans="1:4" x14ac:dyDescent="0.25">
      <c r="A66" s="13"/>
      <c r="B66" s="11"/>
      <c r="C66" s="11"/>
      <c r="D66" s="13"/>
    </row>
    <row r="67" spans="1:4" x14ac:dyDescent="0.25">
      <c r="A67" s="13"/>
      <c r="B67" s="11"/>
      <c r="C67" s="11"/>
      <c r="D67" s="13"/>
    </row>
    <row r="68" spans="1:4" x14ac:dyDescent="0.25">
      <c r="A68" s="13"/>
      <c r="B68" s="11"/>
      <c r="C68" s="11"/>
      <c r="D68" s="13"/>
    </row>
    <row r="69" spans="1:4" x14ac:dyDescent="0.25">
      <c r="A69" s="13"/>
      <c r="B69" s="3"/>
      <c r="C69" s="3"/>
      <c r="D69" s="12"/>
    </row>
    <row r="70" spans="1:4" x14ac:dyDescent="0.25">
      <c r="A70" s="13"/>
      <c r="B70" s="3"/>
      <c r="C70" s="11"/>
      <c r="D70" s="13"/>
    </row>
    <row r="71" spans="1:4" x14ac:dyDescent="0.25">
      <c r="A71" s="13"/>
      <c r="B71" s="61"/>
      <c r="C71" s="11"/>
      <c r="D71" s="13"/>
    </row>
    <row r="72" spans="1:4" x14ac:dyDescent="0.25">
      <c r="A72" s="13"/>
      <c r="B72" s="61"/>
      <c r="C72" s="11"/>
      <c r="D72" s="13"/>
    </row>
    <row r="73" spans="1:4" x14ac:dyDescent="0.25">
      <c r="A73" s="13"/>
      <c r="B73" s="11"/>
      <c r="C73" s="11"/>
      <c r="D73" s="13"/>
    </row>
    <row r="74" spans="1:4" x14ac:dyDescent="0.25">
      <c r="A74" s="13"/>
      <c r="B74" s="11"/>
      <c r="C74" s="11"/>
      <c r="D74" s="13"/>
    </row>
    <row r="75" spans="1:4" x14ac:dyDescent="0.25">
      <c r="A75" s="13"/>
      <c r="B75" s="3"/>
      <c r="C75" s="3"/>
      <c r="D75" s="12"/>
    </row>
    <row r="76" spans="1:4" x14ac:dyDescent="0.25">
      <c r="A76" s="13"/>
      <c r="B76" s="11"/>
      <c r="C76" s="11"/>
      <c r="D76" s="13"/>
    </row>
    <row r="77" spans="1:4" x14ac:dyDescent="0.25">
      <c r="A77" s="13"/>
      <c r="B77" s="11"/>
      <c r="C77" s="11"/>
      <c r="D77" s="13"/>
    </row>
    <row r="78" spans="1:4" x14ac:dyDescent="0.25">
      <c r="A78" s="13"/>
      <c r="B78" s="11"/>
      <c r="C78" s="11"/>
      <c r="D78" s="13"/>
    </row>
    <row r="79" spans="1:4" x14ac:dyDescent="0.25">
      <c r="A79" s="13"/>
      <c r="B79" s="11"/>
      <c r="C79" s="11"/>
      <c r="D79" s="13"/>
    </row>
    <row r="80" spans="1:4" x14ac:dyDescent="0.25">
      <c r="A80" s="13"/>
      <c r="B80" s="3"/>
      <c r="C80" s="3"/>
      <c r="D80" s="12"/>
    </row>
    <row r="81" spans="1:4" x14ac:dyDescent="0.25">
      <c r="A81" s="13"/>
      <c r="B81" s="11"/>
      <c r="C81" s="11"/>
      <c r="D81" s="13"/>
    </row>
    <row r="82" spans="1:4" x14ac:dyDescent="0.25">
      <c r="A82" s="13"/>
      <c r="B82" s="3"/>
      <c r="C82" s="12"/>
      <c r="D82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5"/>
  <sheetViews>
    <sheetView workbookViewId="0">
      <selection activeCell="C12" sqref="C12"/>
    </sheetView>
  </sheetViews>
  <sheetFormatPr defaultRowHeight="15" x14ac:dyDescent="0.25"/>
  <cols>
    <col min="1" max="1" width="4.28515625" customWidth="1"/>
    <col min="2" max="2" width="46" customWidth="1"/>
    <col min="4" max="4" width="10.140625" customWidth="1"/>
  </cols>
  <sheetData>
    <row r="1" spans="1:4" ht="15.75" x14ac:dyDescent="0.25">
      <c r="A1" s="1"/>
      <c r="B1" s="76" t="s">
        <v>116</v>
      </c>
      <c r="C1" s="76"/>
      <c r="D1" s="76"/>
    </row>
    <row r="2" spans="1:4" ht="15.75" x14ac:dyDescent="0.25">
      <c r="A2" s="1"/>
      <c r="B2" s="2" t="s">
        <v>49</v>
      </c>
      <c r="C2" s="31"/>
      <c r="D2" s="31"/>
    </row>
    <row r="3" spans="1:4" ht="15.75" x14ac:dyDescent="0.25">
      <c r="A3" s="1"/>
      <c r="B3" s="76" t="s">
        <v>34</v>
      </c>
      <c r="C3" s="76"/>
      <c r="D3" s="76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9</v>
      </c>
      <c r="C5" s="7"/>
      <c r="D5" s="7"/>
    </row>
    <row r="6" spans="1:4" x14ac:dyDescent="0.25">
      <c r="A6" s="64">
        <v>1</v>
      </c>
      <c r="B6" s="61" t="s">
        <v>135</v>
      </c>
      <c r="C6" s="67">
        <v>358.5</v>
      </c>
      <c r="D6" s="3">
        <f>C6</f>
        <v>358.5</v>
      </c>
    </row>
    <row r="7" spans="1:4" x14ac:dyDescent="0.25">
      <c r="A7" s="64"/>
      <c r="B7" s="62" t="s">
        <v>11</v>
      </c>
      <c r="C7" s="65"/>
      <c r="D7" s="9"/>
    </row>
    <row r="8" spans="1:4" x14ac:dyDescent="0.25">
      <c r="A8" s="64">
        <v>1</v>
      </c>
      <c r="B8" s="61" t="s">
        <v>144</v>
      </c>
      <c r="C8" s="65">
        <v>674.75</v>
      </c>
      <c r="D8" s="9">
        <f>C8+D6</f>
        <v>1033.25</v>
      </c>
    </row>
    <row r="9" spans="1:4" x14ac:dyDescent="0.25">
      <c r="A9" s="64"/>
      <c r="B9" s="62" t="s">
        <v>14</v>
      </c>
      <c r="C9" s="65"/>
      <c r="D9" s="9"/>
    </row>
    <row r="10" spans="1:4" x14ac:dyDescent="0.25">
      <c r="A10" s="61">
        <v>1</v>
      </c>
      <c r="B10" s="61" t="s">
        <v>157</v>
      </c>
      <c r="C10" s="61">
        <v>1083</v>
      </c>
      <c r="D10" s="3">
        <f>C10+D8</f>
        <v>2116.25</v>
      </c>
    </row>
    <row r="11" spans="1:4" x14ac:dyDescent="0.25">
      <c r="A11" s="64"/>
      <c r="B11" s="62" t="s">
        <v>15</v>
      </c>
      <c r="C11" s="62"/>
      <c r="D11" s="3"/>
    </row>
    <row r="12" spans="1:4" ht="30" x14ac:dyDescent="0.25">
      <c r="A12" s="64">
        <v>1</v>
      </c>
      <c r="B12" s="61" t="s">
        <v>160</v>
      </c>
      <c r="C12" s="62">
        <v>1891.66</v>
      </c>
      <c r="D12" s="3">
        <f>C12+D10</f>
        <v>4007.91</v>
      </c>
    </row>
    <row r="13" spans="1:4" x14ac:dyDescent="0.25">
      <c r="A13" s="64"/>
      <c r="B13" s="61"/>
      <c r="C13" s="61"/>
      <c r="D13" s="11"/>
    </row>
    <row r="14" spans="1:4" x14ac:dyDescent="0.25">
      <c r="A14" s="61"/>
      <c r="B14" s="61"/>
      <c r="C14" s="61"/>
      <c r="D14" s="3"/>
    </row>
    <row r="15" spans="1:4" x14ac:dyDescent="0.25">
      <c r="A15" s="61"/>
      <c r="B15" s="62"/>
      <c r="C15" s="61"/>
      <c r="D15" s="3"/>
    </row>
    <row r="16" spans="1:4" x14ac:dyDescent="0.25">
      <c r="A16" s="61"/>
      <c r="B16" s="62"/>
      <c r="C16" s="62"/>
      <c r="D16" s="3"/>
    </row>
    <row r="17" spans="1:4" x14ac:dyDescent="0.25">
      <c r="A17" s="61"/>
      <c r="B17" s="61"/>
      <c r="C17" s="61"/>
      <c r="D17" s="3"/>
    </row>
    <row r="18" spans="1:4" x14ac:dyDescent="0.25">
      <c r="A18" s="61"/>
      <c r="B18" s="62"/>
      <c r="C18" s="62"/>
      <c r="D18" s="3"/>
    </row>
    <row r="19" spans="1:4" x14ac:dyDescent="0.25">
      <c r="A19" s="61"/>
      <c r="B19" s="61"/>
      <c r="C19" s="61"/>
      <c r="D19" s="3"/>
    </row>
    <row r="20" spans="1:4" x14ac:dyDescent="0.25">
      <c r="A20" s="61"/>
      <c r="B20" s="62"/>
      <c r="C20" s="61"/>
      <c r="D20" s="3"/>
    </row>
    <row r="21" spans="1:4" x14ac:dyDescent="0.25">
      <c r="A21" s="61"/>
      <c r="B21" s="61"/>
      <c r="C21" s="61"/>
      <c r="D21" s="11"/>
    </row>
    <row r="22" spans="1:4" x14ac:dyDescent="0.25">
      <c r="A22" s="61"/>
      <c r="B22" s="61"/>
      <c r="C22" s="61"/>
      <c r="D22" s="3"/>
    </row>
    <row r="23" spans="1:4" x14ac:dyDescent="0.25">
      <c r="A23" s="61"/>
      <c r="B23" s="62"/>
      <c r="C23" s="62"/>
      <c r="D23" s="3"/>
    </row>
    <row r="24" spans="1:4" x14ac:dyDescent="0.25">
      <c r="A24" s="61"/>
      <c r="B24" s="62"/>
      <c r="C24" s="61"/>
      <c r="D24" s="3"/>
    </row>
    <row r="25" spans="1:4" x14ac:dyDescent="0.25">
      <c r="A25" s="61"/>
      <c r="B25" s="61"/>
      <c r="C25" s="61"/>
      <c r="D25" s="3"/>
    </row>
    <row r="26" spans="1:4" x14ac:dyDescent="0.25">
      <c r="A26" s="61"/>
      <c r="B26" s="62"/>
      <c r="C26" s="61"/>
      <c r="D26" s="3"/>
    </row>
    <row r="27" spans="1:4" x14ac:dyDescent="0.25">
      <c r="A27" s="61"/>
      <c r="B27" s="61"/>
      <c r="C27" s="61"/>
      <c r="D27" s="3"/>
    </row>
    <row r="28" spans="1:4" x14ac:dyDescent="0.25">
      <c r="A28" s="61"/>
      <c r="B28" s="61"/>
      <c r="C28" s="61"/>
      <c r="D28" s="3"/>
    </row>
    <row r="29" spans="1:4" x14ac:dyDescent="0.25">
      <c r="A29" s="61"/>
      <c r="B29" s="61"/>
      <c r="C29" s="61"/>
      <c r="D29" s="3"/>
    </row>
    <row r="30" spans="1:4" x14ac:dyDescent="0.25">
      <c r="A30" s="11"/>
      <c r="B30" s="3"/>
      <c r="C30" s="3"/>
      <c r="D30" s="3"/>
    </row>
    <row r="31" spans="1:4" x14ac:dyDescent="0.25">
      <c r="A31" s="11"/>
      <c r="B31" s="3"/>
      <c r="C31" s="11"/>
      <c r="D31" s="3"/>
    </row>
    <row r="32" spans="1:4" x14ac:dyDescent="0.25">
      <c r="A32" s="11"/>
      <c r="B32" s="11"/>
      <c r="C32" s="11"/>
      <c r="D32" s="3"/>
    </row>
    <row r="33" spans="1:4" x14ac:dyDescent="0.25">
      <c r="A33" s="11"/>
      <c r="B33" s="11"/>
      <c r="C33" s="11"/>
      <c r="D33" s="3"/>
    </row>
    <row r="34" spans="1:4" x14ac:dyDescent="0.25">
      <c r="A34" s="11"/>
      <c r="B34" s="50"/>
      <c r="C34" s="11"/>
      <c r="D34" s="3"/>
    </row>
    <row r="35" spans="1:4" x14ac:dyDescent="0.25">
      <c r="A35" s="11"/>
      <c r="B35" s="11"/>
      <c r="C35" s="11"/>
      <c r="D35" s="3"/>
    </row>
    <row r="36" spans="1:4" x14ac:dyDescent="0.25">
      <c r="A36" s="11"/>
      <c r="B36" s="11"/>
      <c r="C36" s="11"/>
      <c r="D36" s="3"/>
    </row>
    <row r="37" spans="1:4" x14ac:dyDescent="0.25">
      <c r="A37" s="11"/>
      <c r="B37" s="11"/>
      <c r="C37" s="11"/>
      <c r="D37" s="3"/>
    </row>
    <row r="38" spans="1:4" x14ac:dyDescent="0.25">
      <c r="A38" s="11"/>
      <c r="B38" s="11"/>
      <c r="C38" s="11"/>
      <c r="D38" s="3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3"/>
      <c r="C40" s="13"/>
      <c r="D40" s="13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3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3"/>
    </row>
    <row r="48" spans="1:4" x14ac:dyDescent="0.25">
      <c r="A48" s="13"/>
      <c r="B48" s="11"/>
      <c r="C48" s="13"/>
      <c r="D48" s="13"/>
    </row>
    <row r="49" spans="1:4" x14ac:dyDescent="0.25">
      <c r="A49" s="13"/>
      <c r="B49" s="11"/>
      <c r="C49" s="13"/>
      <c r="D49" s="13"/>
    </row>
    <row r="50" spans="1:4" x14ac:dyDescent="0.25">
      <c r="A50" s="13"/>
      <c r="B50" s="11"/>
      <c r="C50" s="13"/>
      <c r="D50" s="13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11"/>
      <c r="C56" s="13"/>
      <c r="D56" s="13"/>
    </row>
    <row r="57" spans="1:4" x14ac:dyDescent="0.25">
      <c r="A57" s="13"/>
      <c r="B57" s="11"/>
      <c r="C57" s="13"/>
      <c r="D57" s="13"/>
    </row>
    <row r="58" spans="1:4" x14ac:dyDescent="0.25">
      <c r="A58" s="13"/>
      <c r="B58" s="11"/>
      <c r="C58" s="13"/>
      <c r="D58" s="12"/>
    </row>
    <row r="59" spans="1:4" x14ac:dyDescent="0.25">
      <c r="A59" s="13"/>
      <c r="B59" s="3"/>
      <c r="C59" s="13"/>
      <c r="D59" s="13"/>
    </row>
    <row r="60" spans="1:4" x14ac:dyDescent="0.25">
      <c r="A60" s="13"/>
      <c r="B60" s="11"/>
      <c r="C60" s="13"/>
      <c r="D60" s="13"/>
    </row>
    <row r="61" spans="1:4" x14ac:dyDescent="0.25">
      <c r="A61" s="13"/>
      <c r="B61" s="11"/>
      <c r="C61" s="13"/>
      <c r="D61" s="13"/>
    </row>
    <row r="62" spans="1:4" x14ac:dyDescent="0.25">
      <c r="A62" s="13"/>
      <c r="B62" s="11"/>
      <c r="C62" s="13"/>
      <c r="D62" s="12"/>
    </row>
    <row r="63" spans="1:4" x14ac:dyDescent="0.25">
      <c r="A63" s="13"/>
      <c r="B63" s="11"/>
      <c r="C63" s="13"/>
      <c r="D63" s="13"/>
    </row>
    <row r="64" spans="1:4" x14ac:dyDescent="0.25">
      <c r="A64" s="13"/>
      <c r="B64" s="11"/>
      <c r="C64" s="13"/>
      <c r="D64" s="12"/>
    </row>
    <row r="65" spans="1:4" x14ac:dyDescent="0.25">
      <c r="A65" s="13"/>
      <c r="B65" s="3"/>
      <c r="C65" s="12"/>
      <c r="D65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"/>
  <sheetViews>
    <sheetView workbookViewId="0">
      <selection activeCell="D9" sqref="D9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76" t="s">
        <v>116</v>
      </c>
      <c r="C1" s="76"/>
      <c r="D1" s="76"/>
      <c r="E1" s="6"/>
      <c r="F1" s="6"/>
      <c r="G1" s="6"/>
      <c r="H1" s="6"/>
    </row>
    <row r="2" spans="1:8" ht="15.95" customHeight="1" x14ac:dyDescent="0.25">
      <c r="A2" s="1"/>
      <c r="B2" s="77" t="s">
        <v>49</v>
      </c>
      <c r="C2" s="77"/>
      <c r="D2" s="77"/>
      <c r="E2" s="1"/>
      <c r="F2" s="1"/>
      <c r="G2" s="1"/>
      <c r="H2" s="1"/>
    </row>
    <row r="3" spans="1:8" ht="15.95" customHeight="1" x14ac:dyDescent="0.25">
      <c r="A3" s="1"/>
      <c r="B3" s="76" t="s">
        <v>35</v>
      </c>
      <c r="C3" s="76"/>
      <c r="D3" s="7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13</v>
      </c>
      <c r="C5" s="9"/>
      <c r="D5" s="9"/>
      <c r="E5" s="1"/>
      <c r="F5" s="1"/>
      <c r="G5" s="1"/>
      <c r="H5" s="1"/>
    </row>
    <row r="6" spans="1:8" ht="30" x14ac:dyDescent="0.25">
      <c r="A6" s="61">
        <v>1</v>
      </c>
      <c r="B6" s="61" t="s">
        <v>154</v>
      </c>
      <c r="C6" s="61">
        <v>19621.2</v>
      </c>
      <c r="D6" s="12"/>
    </row>
    <row r="7" spans="1:8" x14ac:dyDescent="0.25">
      <c r="A7" s="63">
        <v>2</v>
      </c>
      <c r="B7" s="63" t="s">
        <v>155</v>
      </c>
      <c r="C7" s="66">
        <v>6400</v>
      </c>
      <c r="D7" s="12"/>
    </row>
    <row r="8" spans="1:8" x14ac:dyDescent="0.25">
      <c r="A8" s="61"/>
      <c r="B8" s="62" t="s">
        <v>151</v>
      </c>
      <c r="C8" s="75">
        <f>SUM(C6:C7)</f>
        <v>26021.200000000001</v>
      </c>
      <c r="D8" s="3">
        <f>C8</f>
        <v>26021.200000000001</v>
      </c>
    </row>
    <row r="9" spans="1:8" x14ac:dyDescent="0.25">
      <c r="A9" s="68"/>
      <c r="B9" s="69"/>
      <c r="C9" s="63"/>
      <c r="D9" s="12"/>
    </row>
    <row r="10" spans="1:8" x14ac:dyDescent="0.25">
      <c r="A10" s="70"/>
      <c r="B10" s="71"/>
      <c r="C10" s="72"/>
      <c r="D10" s="60"/>
    </row>
    <row r="11" spans="1:8" x14ac:dyDescent="0.25">
      <c r="A11" s="63"/>
      <c r="B11" s="62"/>
      <c r="C11" s="63"/>
      <c r="D11" s="13"/>
    </row>
    <row r="12" spans="1:8" x14ac:dyDescent="0.25">
      <c r="A12" s="63"/>
      <c r="B12" s="61"/>
      <c r="C12" s="63"/>
      <c r="D12" s="13"/>
    </row>
    <row r="13" spans="1:8" x14ac:dyDescent="0.25">
      <c r="A13" s="63"/>
      <c r="B13" s="63"/>
      <c r="C13" s="63"/>
      <c r="D13" s="12"/>
    </row>
    <row r="14" spans="1:8" x14ac:dyDescent="0.25">
      <c r="A14" s="63"/>
      <c r="B14" s="73"/>
      <c r="C14" s="73"/>
      <c r="D14" s="12"/>
    </row>
    <row r="15" spans="1:8" x14ac:dyDescent="0.25">
      <c r="A15" s="63"/>
      <c r="B15" s="73"/>
      <c r="C15" s="63"/>
      <c r="D15" s="12"/>
    </row>
    <row r="16" spans="1:8" x14ac:dyDescent="0.25">
      <c r="A16" s="63"/>
      <c r="B16" s="74"/>
      <c r="C16" s="63"/>
      <c r="D16" s="12"/>
    </row>
    <row r="17" spans="1:4" x14ac:dyDescent="0.25">
      <c r="A17" s="63"/>
      <c r="B17" s="73"/>
      <c r="C17" s="63"/>
      <c r="D17" s="13"/>
    </row>
    <row r="18" spans="1:4" x14ac:dyDescent="0.25">
      <c r="A18" s="63"/>
      <c r="B18" s="61"/>
      <c r="C18" s="63"/>
      <c r="D18" s="12"/>
    </row>
    <row r="19" spans="1:4" x14ac:dyDescent="0.25">
      <c r="A19" s="63"/>
      <c r="B19" s="61"/>
      <c r="C19" s="63"/>
      <c r="D19" s="13"/>
    </row>
    <row r="20" spans="1:4" x14ac:dyDescent="0.25">
      <c r="A20" s="63"/>
      <c r="B20" s="62"/>
      <c r="C20" s="73"/>
      <c r="D20" s="12"/>
    </row>
    <row r="21" spans="1:4" x14ac:dyDescent="0.25">
      <c r="A21" s="63"/>
      <c r="B21" s="62"/>
      <c r="C21" s="63"/>
      <c r="D21" s="13"/>
    </row>
    <row r="22" spans="1:4" x14ac:dyDescent="0.25">
      <c r="A22" s="63"/>
      <c r="B22" s="61"/>
      <c r="C22" s="63"/>
      <c r="D22" s="12"/>
    </row>
    <row r="23" spans="1:4" x14ac:dyDescent="0.25">
      <c r="A23" s="63"/>
      <c r="B23" s="63"/>
      <c r="C23" s="63"/>
      <c r="D23" s="13"/>
    </row>
    <row r="24" spans="1:4" x14ac:dyDescent="0.25">
      <c r="A24" s="63"/>
      <c r="B24" s="62"/>
      <c r="C24" s="73"/>
      <c r="D24" s="12"/>
    </row>
    <row r="25" spans="1:4" x14ac:dyDescent="0.25">
      <c r="A25" s="63"/>
      <c r="B25" s="62"/>
      <c r="C25" s="63"/>
      <c r="D25" s="12"/>
    </row>
    <row r="26" spans="1:4" x14ac:dyDescent="0.25">
      <c r="A26" s="63"/>
      <c r="B26" s="63"/>
      <c r="C26" s="63"/>
      <c r="D26" s="12"/>
    </row>
    <row r="27" spans="1:4" x14ac:dyDescent="0.25">
      <c r="A27" s="63"/>
      <c r="B27" s="63"/>
      <c r="C27" s="63"/>
      <c r="D27" s="12"/>
    </row>
    <row r="28" spans="1:4" x14ac:dyDescent="0.25">
      <c r="A28" s="63"/>
      <c r="B28" s="73"/>
      <c r="C28" s="73"/>
      <c r="D28" s="12"/>
    </row>
    <row r="29" spans="1:4" x14ac:dyDescent="0.25">
      <c r="A29" s="63"/>
      <c r="B29" s="73"/>
      <c r="C29" s="73"/>
      <c r="D29" s="12"/>
    </row>
    <row r="30" spans="1:4" x14ac:dyDescent="0.25">
      <c r="A30" s="63"/>
      <c r="B30" s="73"/>
      <c r="C30" s="73"/>
      <c r="D30" s="12"/>
    </row>
    <row r="31" spans="1:4" x14ac:dyDescent="0.25">
      <c r="A31" s="63"/>
      <c r="B31" s="73"/>
      <c r="C31" s="73"/>
      <c r="D31" s="12"/>
    </row>
    <row r="32" spans="1:4" x14ac:dyDescent="0.25">
      <c r="A32" s="63"/>
      <c r="B32" s="63"/>
      <c r="C32" s="63"/>
      <c r="D32" s="13"/>
    </row>
    <row r="33" spans="1:4" x14ac:dyDescent="0.25">
      <c r="A33" s="63"/>
      <c r="B33" s="73"/>
      <c r="C33" s="73"/>
      <c r="D33" s="12"/>
    </row>
    <row r="34" spans="1:4" x14ac:dyDescent="0.25">
      <c r="A34" s="63"/>
      <c r="B34" s="73"/>
      <c r="C34" s="63"/>
      <c r="D34" s="13"/>
    </row>
    <row r="35" spans="1:4" x14ac:dyDescent="0.25">
      <c r="A35" s="63"/>
      <c r="B35" s="63"/>
      <c r="C35" s="63"/>
      <c r="D35" s="13"/>
    </row>
    <row r="36" spans="1:4" x14ac:dyDescent="0.25">
      <c r="A36" s="63"/>
      <c r="B36" s="73"/>
      <c r="C36" s="73"/>
      <c r="D36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6" t="s">
        <v>116</v>
      </c>
      <c r="C1" s="76"/>
      <c r="D1" s="76"/>
    </row>
    <row r="2" spans="1:4" ht="15.75" x14ac:dyDescent="0.25">
      <c r="A2" s="1"/>
      <c r="B2" s="77" t="s">
        <v>49</v>
      </c>
      <c r="C2" s="77"/>
      <c r="D2" s="77"/>
    </row>
    <row r="3" spans="1:4" ht="15.75" x14ac:dyDescent="0.25">
      <c r="A3" s="1"/>
      <c r="B3" s="76" t="s">
        <v>37</v>
      </c>
      <c r="C3" s="76"/>
      <c r="D3" s="76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59"/>
      <c r="D6" s="9"/>
    </row>
    <row r="7" spans="1:4" x14ac:dyDescent="0.25">
      <c r="A7" s="9"/>
      <c r="B7" s="3"/>
      <c r="C7" s="35"/>
      <c r="D7" s="9"/>
    </row>
    <row r="8" spans="1:4" x14ac:dyDescent="0.25">
      <c r="A8" s="9"/>
      <c r="B8" s="11"/>
      <c r="C8" s="59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11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6" t="s">
        <v>117</v>
      </c>
      <c r="C1" s="76"/>
      <c r="D1" s="76"/>
      <c r="E1" s="6"/>
      <c r="F1" s="6"/>
      <c r="G1" s="6"/>
      <c r="H1" s="6"/>
    </row>
    <row r="2" spans="1:8" ht="15.75" x14ac:dyDescent="0.25">
      <c r="A2" s="1"/>
      <c r="B2" s="77" t="s">
        <v>49</v>
      </c>
      <c r="C2" s="77"/>
      <c r="D2" s="77"/>
      <c r="E2" s="1"/>
      <c r="F2" s="1"/>
      <c r="G2" s="1"/>
      <c r="H2" s="1"/>
    </row>
    <row r="3" spans="1:8" ht="15.75" x14ac:dyDescent="0.25">
      <c r="A3" s="1"/>
      <c r="B3" s="76" t="s">
        <v>36</v>
      </c>
      <c r="C3" s="76"/>
      <c r="D3" s="7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8"/>
      <c r="C5" s="9"/>
      <c r="D5" s="7"/>
      <c r="E5" s="1"/>
      <c r="F5" s="1"/>
      <c r="G5" s="1"/>
      <c r="H5" s="1"/>
    </row>
    <row r="6" spans="1:8" s="1" customFormat="1" x14ac:dyDescent="0.25">
      <c r="A6" s="11"/>
      <c r="B6" s="11"/>
      <c r="C6" s="11"/>
      <c r="D6" s="3"/>
    </row>
    <row r="7" spans="1:8" s="1" customFormat="1" x14ac:dyDescent="0.25">
      <c r="A7" s="11"/>
      <c r="B7" s="3"/>
      <c r="C7" s="11"/>
      <c r="D7" s="40"/>
    </row>
    <row r="8" spans="1:8" s="5" customFormat="1" x14ac:dyDescent="0.25">
      <c r="A8" s="13"/>
      <c r="B8" s="13"/>
      <c r="C8" s="13"/>
      <c r="D8" s="41"/>
    </row>
    <row r="9" spans="1:8" x14ac:dyDescent="0.25">
      <c r="A9" s="13"/>
      <c r="B9" s="3"/>
      <c r="C9" s="13"/>
      <c r="D9" s="42"/>
    </row>
    <row r="10" spans="1:8" x14ac:dyDescent="0.25">
      <c r="A10" s="13"/>
      <c r="B10" s="11"/>
      <c r="C10" s="13"/>
      <c r="D10" s="41"/>
    </row>
    <row r="11" spans="1:8" s="5" customFormat="1" x14ac:dyDescent="0.25">
      <c r="A11" s="13"/>
      <c r="B11" s="3"/>
      <c r="C11" s="13"/>
      <c r="D11" s="41"/>
    </row>
    <row r="12" spans="1:8" x14ac:dyDescent="0.25">
      <c r="A12" s="13"/>
      <c r="B12" s="11"/>
      <c r="C12" s="13"/>
      <c r="D12" s="41"/>
    </row>
    <row r="13" spans="1:8" x14ac:dyDescent="0.25">
      <c r="A13" s="12"/>
      <c r="B13" s="3"/>
      <c r="C13" s="12"/>
      <c r="D13" s="41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N9" sqref="N9"/>
    </sheetView>
  </sheetViews>
  <sheetFormatPr defaultRowHeight="15" x14ac:dyDescent="0.25"/>
  <cols>
    <col min="1" max="1" width="28.5703125" style="1" customWidth="1"/>
    <col min="2" max="2" width="15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78" t="s">
        <v>115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5.75" x14ac:dyDescent="0.25">
      <c r="A2" s="2" t="s">
        <v>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51378.479999999996</v>
      </c>
      <c r="C4" s="24">
        <f t="shared" ref="C4:N4" si="0">C5+C6+C7</f>
        <v>47472.479999999996</v>
      </c>
      <c r="D4" s="24">
        <f t="shared" si="0"/>
        <v>50172.479999999996</v>
      </c>
      <c r="E4" s="24">
        <f t="shared" si="0"/>
        <v>47472.479999999996</v>
      </c>
      <c r="F4" s="24">
        <f t="shared" si="0"/>
        <v>47472.479999999996</v>
      </c>
      <c r="G4" s="24">
        <f t="shared" si="0"/>
        <v>47472.479999999996</v>
      </c>
      <c r="H4" s="24">
        <f t="shared" si="0"/>
        <v>47472.479999999996</v>
      </c>
      <c r="I4" s="24">
        <f t="shared" si="0"/>
        <v>47472.479999999996</v>
      </c>
      <c r="J4" s="24">
        <f t="shared" si="0"/>
        <v>47472.479999999996</v>
      </c>
      <c r="K4" s="24">
        <f t="shared" si="0"/>
        <v>47472.479999999996</v>
      </c>
      <c r="L4" s="24">
        <f t="shared" si="0"/>
        <v>47472.479999999996</v>
      </c>
      <c r="M4" s="24">
        <f t="shared" si="0"/>
        <v>47472.479999999996</v>
      </c>
      <c r="N4" s="24">
        <f>N5+N6+N7</f>
        <v>576275.76</v>
      </c>
    </row>
    <row r="5" spans="1:14" ht="39" customHeight="1" x14ac:dyDescent="0.35">
      <c r="A5" s="28" t="s">
        <v>17</v>
      </c>
      <c r="B5" s="25">
        <v>36805.82</v>
      </c>
      <c r="C5" s="25">
        <v>36805.82</v>
      </c>
      <c r="D5" s="25">
        <v>36805.82</v>
      </c>
      <c r="E5" s="25">
        <v>36805.82</v>
      </c>
      <c r="F5" s="25">
        <v>36805.82</v>
      </c>
      <c r="G5" s="25">
        <v>36805.82</v>
      </c>
      <c r="H5" s="25">
        <v>36805.82</v>
      </c>
      <c r="I5" s="25">
        <v>36805.82</v>
      </c>
      <c r="J5" s="25">
        <v>36805.82</v>
      </c>
      <c r="K5" s="25">
        <v>36805.82</v>
      </c>
      <c r="L5" s="25">
        <v>36805.82</v>
      </c>
      <c r="M5" s="25">
        <v>36805.82</v>
      </c>
      <c r="N5" s="25">
        <f t="shared" ref="N5:N23" si="1">SUM(B5:M5)</f>
        <v>441669.84</v>
      </c>
    </row>
    <row r="6" spans="1:14" ht="44.25" customHeight="1" x14ac:dyDescent="0.35">
      <c r="A6" s="28" t="s">
        <v>39</v>
      </c>
      <c r="B6" s="25">
        <v>10666.66</v>
      </c>
      <c r="C6" s="25">
        <v>10666.66</v>
      </c>
      <c r="D6" s="25">
        <v>10666.66</v>
      </c>
      <c r="E6" s="25">
        <v>10666.66</v>
      </c>
      <c r="F6" s="25">
        <v>10666.66</v>
      </c>
      <c r="G6" s="25">
        <v>10666.66</v>
      </c>
      <c r="H6" s="25">
        <v>10666.66</v>
      </c>
      <c r="I6" s="25">
        <v>10666.66</v>
      </c>
      <c r="J6" s="25">
        <v>10666.66</v>
      </c>
      <c r="K6" s="25">
        <v>10666.66</v>
      </c>
      <c r="L6" s="25">
        <v>10666.66</v>
      </c>
      <c r="M6" s="25">
        <v>10666.66</v>
      </c>
      <c r="N6" s="25">
        <f>SUM(B6:M6)</f>
        <v>127999.92000000003</v>
      </c>
    </row>
    <row r="7" spans="1:14" ht="44.25" customHeight="1" x14ac:dyDescent="0.35">
      <c r="A7" s="28" t="s">
        <v>32</v>
      </c>
      <c r="B7" s="25">
        <v>3906</v>
      </c>
      <c r="C7" s="25"/>
      <c r="D7" s="25">
        <v>2700</v>
      </c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6606</v>
      </c>
    </row>
    <row r="8" spans="1:14" ht="36" customHeight="1" x14ac:dyDescent="0.35">
      <c r="A8" s="29" t="s">
        <v>18</v>
      </c>
      <c r="B8" s="24">
        <f>B9+B10+B11+B12+B13</f>
        <v>49463.55</v>
      </c>
      <c r="C8" s="24">
        <f t="shared" ref="C8:M8" si="2">C9+C10+C11+C12+C13</f>
        <v>50558.55</v>
      </c>
      <c r="D8" s="24">
        <f t="shared" si="2"/>
        <v>47682.25</v>
      </c>
      <c r="E8" s="24">
        <f t="shared" si="2"/>
        <v>52570.43</v>
      </c>
      <c r="F8" s="24">
        <f t="shared" si="2"/>
        <v>50266.020000000004</v>
      </c>
      <c r="G8" s="24">
        <f t="shared" si="2"/>
        <v>51975.58</v>
      </c>
      <c r="H8" s="24">
        <f t="shared" si="2"/>
        <v>53782.020000000004</v>
      </c>
      <c r="I8" s="24">
        <f t="shared" si="2"/>
        <v>75154.83</v>
      </c>
      <c r="J8" s="24">
        <f>J9+J10+J11+J12+J13</f>
        <v>56602.22</v>
      </c>
      <c r="K8" s="24">
        <f t="shared" si="2"/>
        <v>56008.66</v>
      </c>
      <c r="L8" s="24">
        <f t="shared" si="2"/>
        <v>50748.43</v>
      </c>
      <c r="M8" s="24">
        <f t="shared" si="2"/>
        <v>55626.32</v>
      </c>
      <c r="N8" s="24">
        <f>SUM(B8:M8)</f>
        <v>650438.8600000001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2158.92</v>
      </c>
      <c r="E9" s="25">
        <v>2158.92</v>
      </c>
      <c r="F9" s="25">
        <v>2408.16</v>
      </c>
      <c r="G9" s="25">
        <v>2158.92</v>
      </c>
      <c r="H9" s="25">
        <v>2902.92</v>
      </c>
      <c r="I9" s="25">
        <v>2158.92</v>
      </c>
      <c r="J9" s="25">
        <v>3646.92</v>
      </c>
      <c r="K9" s="25">
        <v>3351.97</v>
      </c>
      <c r="L9" s="25">
        <v>2158.92</v>
      </c>
      <c r="M9" s="25">
        <v>2653.68</v>
      </c>
      <c r="N9" s="37">
        <f t="shared" si="1"/>
        <v>30076.089999999997</v>
      </c>
    </row>
    <row r="10" spans="1:14" ht="45.75" customHeight="1" x14ac:dyDescent="0.35">
      <c r="A10" s="28" t="s">
        <v>20</v>
      </c>
      <c r="B10" s="26">
        <v>10886</v>
      </c>
      <c r="C10" s="25">
        <v>11981</v>
      </c>
      <c r="D10" s="25">
        <v>10886</v>
      </c>
      <c r="E10" s="25">
        <v>13886</v>
      </c>
      <c r="F10" s="25">
        <v>12033</v>
      </c>
      <c r="G10" s="25">
        <v>12042</v>
      </c>
      <c r="H10" s="25">
        <v>10886</v>
      </c>
      <c r="I10" s="25">
        <v>13715</v>
      </c>
      <c r="J10" s="25">
        <v>10886</v>
      </c>
      <c r="K10" s="25">
        <v>13863</v>
      </c>
      <c r="L10" s="25">
        <v>10886</v>
      </c>
      <c r="M10" s="25">
        <v>10886</v>
      </c>
      <c r="N10" s="24">
        <f>SUM(B10:M10)</f>
        <v>142836</v>
      </c>
    </row>
    <row r="11" spans="1:14" ht="45.75" customHeight="1" x14ac:dyDescent="0.35">
      <c r="A11" s="36" t="s">
        <v>30</v>
      </c>
      <c r="B11" s="26"/>
      <c r="C11" s="25"/>
      <c r="D11" s="25"/>
      <c r="E11" s="25"/>
      <c r="F11" s="25"/>
      <c r="G11" s="25">
        <v>358.5</v>
      </c>
      <c r="H11" s="25"/>
      <c r="I11" s="25">
        <v>674.75</v>
      </c>
      <c r="J11" s="25"/>
      <c r="K11" s="25"/>
      <c r="L11" s="25">
        <v>1083</v>
      </c>
      <c r="M11" s="25">
        <v>1891.66</v>
      </c>
      <c r="N11" s="24">
        <f t="shared" si="1"/>
        <v>4007.91</v>
      </c>
    </row>
    <row r="12" spans="1:14" ht="45.75" customHeight="1" x14ac:dyDescent="0.35">
      <c r="A12" s="36" t="s">
        <v>38</v>
      </c>
      <c r="B12" s="26">
        <v>34637.33</v>
      </c>
      <c r="C12" s="25">
        <v>34637.33</v>
      </c>
      <c r="D12" s="25">
        <v>34637.33</v>
      </c>
      <c r="E12" s="25">
        <v>34637.33</v>
      </c>
      <c r="F12" s="25">
        <v>34637.33</v>
      </c>
      <c r="G12" s="25">
        <v>34637.33</v>
      </c>
      <c r="H12" s="25">
        <v>34637.33</v>
      </c>
      <c r="I12" s="25">
        <v>55637.33</v>
      </c>
      <c r="J12" s="25">
        <v>34637.33</v>
      </c>
      <c r="K12" s="25">
        <v>34637.33</v>
      </c>
      <c r="L12" s="25">
        <v>34637.33</v>
      </c>
      <c r="M12" s="25">
        <v>34637.33</v>
      </c>
      <c r="N12" s="24">
        <f t="shared" si="1"/>
        <v>436647.96000000014</v>
      </c>
    </row>
    <row r="13" spans="1:14" ht="21.75" customHeight="1" x14ac:dyDescent="0.35">
      <c r="A13" s="28" t="s">
        <v>21</v>
      </c>
      <c r="B13" s="25">
        <v>1781.3</v>
      </c>
      <c r="C13" s="25">
        <v>1781.3</v>
      </c>
      <c r="D13" s="25"/>
      <c r="E13" s="25">
        <v>1888.18</v>
      </c>
      <c r="F13" s="25">
        <v>1187.53</v>
      </c>
      <c r="G13" s="25">
        <v>2778.83</v>
      </c>
      <c r="H13" s="25">
        <v>5355.77</v>
      </c>
      <c r="I13" s="25">
        <v>2968.83</v>
      </c>
      <c r="J13" s="25">
        <v>7431.97</v>
      </c>
      <c r="K13" s="25">
        <v>4156.3599999999997</v>
      </c>
      <c r="L13" s="25">
        <v>1983.18</v>
      </c>
      <c r="M13" s="25">
        <v>5557.65</v>
      </c>
      <c r="N13" s="25">
        <f t="shared" si="1"/>
        <v>36870.9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26021.200000000001</v>
      </c>
      <c r="L14" s="24">
        <f t="shared" si="3"/>
        <v>0</v>
      </c>
      <c r="M14" s="24">
        <f t="shared" si="3"/>
        <v>0</v>
      </c>
      <c r="N14" s="24">
        <f t="shared" si="1"/>
        <v>26021.200000000001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0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/>
      <c r="G16" s="25"/>
      <c r="H16" s="25"/>
      <c r="I16" s="25"/>
      <c r="J16" s="25"/>
      <c r="K16" s="25">
        <v>26021.200000000001</v>
      </c>
      <c r="L16" s="25"/>
      <c r="M16" s="25"/>
      <c r="N16" s="25">
        <f t="shared" si="1"/>
        <v>26021.200000000001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48" t="s">
        <v>50</v>
      </c>
      <c r="B18" s="25"/>
      <c r="C18" s="25"/>
      <c r="D18" s="25"/>
      <c r="E18" s="25"/>
      <c r="F18" s="25"/>
      <c r="G18" s="25">
        <v>3814</v>
      </c>
      <c r="H18" s="25"/>
      <c r="I18" s="25">
        <v>298</v>
      </c>
      <c r="J18" s="25"/>
      <c r="K18" s="25"/>
      <c r="L18" s="25"/>
      <c r="M18" s="25">
        <v>5000</v>
      </c>
      <c r="N18" s="25">
        <f t="shared" si="1"/>
        <v>9112</v>
      </c>
    </row>
    <row r="19" spans="1:14" ht="40.5" customHeight="1" x14ac:dyDescent="0.35">
      <c r="A19" s="29" t="s">
        <v>53</v>
      </c>
      <c r="B19" s="24">
        <f>B20+B21+B22</f>
        <v>-5153.7999999999993</v>
      </c>
      <c r="C19" s="24">
        <f t="shared" ref="C19:M19" si="4">C20+C21+C22</f>
        <v>-4947.6099999999997</v>
      </c>
      <c r="D19" s="24">
        <f t="shared" si="4"/>
        <v>-447.17999999999938</v>
      </c>
      <c r="E19" s="24">
        <f t="shared" si="4"/>
        <v>-7510.5</v>
      </c>
      <c r="F19" s="24">
        <f t="shared" si="4"/>
        <v>-1208.7699999999995</v>
      </c>
      <c r="G19" s="24">
        <f t="shared" si="4"/>
        <v>-4945.37</v>
      </c>
      <c r="H19" s="24">
        <f t="shared" si="4"/>
        <v>-10319.56</v>
      </c>
      <c r="I19" s="24">
        <f t="shared" si="4"/>
        <v>-2610.4799999999996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-37143.270000000004</v>
      </c>
    </row>
    <row r="20" spans="1:14" ht="40.5" customHeight="1" x14ac:dyDescent="0.35">
      <c r="A20" s="28" t="s">
        <v>54</v>
      </c>
      <c r="B20" s="25">
        <v>-8901.23</v>
      </c>
      <c r="C20" s="25">
        <v>-6370.78</v>
      </c>
      <c r="D20" s="25">
        <v>-6370.78</v>
      </c>
      <c r="E20" s="25">
        <v>-6995.95</v>
      </c>
      <c r="F20" s="25">
        <v>-7561.58</v>
      </c>
      <c r="G20" s="25">
        <v>-11044.67</v>
      </c>
      <c r="H20" s="25">
        <v>-9526.4</v>
      </c>
      <c r="I20" s="25">
        <v>-10240.879999999999</v>
      </c>
      <c r="J20" s="25"/>
      <c r="K20" s="25"/>
      <c r="L20" s="25"/>
      <c r="M20" s="25"/>
      <c r="N20" s="25">
        <f t="shared" si="5"/>
        <v>-67012.27</v>
      </c>
    </row>
    <row r="21" spans="1:14" ht="40.5" customHeight="1" x14ac:dyDescent="0.35">
      <c r="A21" s="28" t="s">
        <v>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56</v>
      </c>
      <c r="B22" s="25">
        <v>3747.43</v>
      </c>
      <c r="C22" s="25">
        <v>1423.17</v>
      </c>
      <c r="D22" s="25">
        <v>5923.6</v>
      </c>
      <c r="E22" s="25">
        <v>-514.54999999999995</v>
      </c>
      <c r="F22" s="25">
        <v>6352.81</v>
      </c>
      <c r="G22" s="25">
        <v>6099.3</v>
      </c>
      <c r="H22" s="25">
        <v>-793.16</v>
      </c>
      <c r="I22" s="25">
        <v>7630.4</v>
      </c>
      <c r="J22" s="25"/>
      <c r="K22" s="25"/>
      <c r="L22" s="25"/>
      <c r="M22" s="25"/>
      <c r="N22" s="25">
        <f t="shared" si="5"/>
        <v>29869</v>
      </c>
    </row>
    <row r="23" spans="1:14" ht="39.75" customHeight="1" x14ac:dyDescent="0.35">
      <c r="A23" s="29" t="s">
        <v>57</v>
      </c>
      <c r="B23" s="24">
        <v>23736.240000000002</v>
      </c>
      <c r="C23" s="24">
        <v>23736.240000000002</v>
      </c>
      <c r="D23" s="24">
        <v>23736.240000000002</v>
      </c>
      <c r="E23" s="24">
        <v>23736.240000000002</v>
      </c>
      <c r="F23" s="24">
        <v>23736.240000000002</v>
      </c>
      <c r="G23" s="24">
        <v>23736.240000000002</v>
      </c>
      <c r="H23" s="24">
        <v>23736.240000000002</v>
      </c>
      <c r="I23" s="24">
        <v>23736.240000000002</v>
      </c>
      <c r="J23" s="24">
        <v>23736.240000000002</v>
      </c>
      <c r="K23" s="24">
        <v>23736.240000000002</v>
      </c>
      <c r="L23" s="24">
        <v>23736.240000000002</v>
      </c>
      <c r="M23" s="24">
        <v>23736.240000000002</v>
      </c>
      <c r="N23" s="24">
        <f>SUM(B23:M23)</f>
        <v>284834.87999999995</v>
      </c>
    </row>
    <row r="24" spans="1:14" ht="22.5" customHeight="1" x14ac:dyDescent="0.35">
      <c r="A24" s="29" t="s">
        <v>25</v>
      </c>
      <c r="B24" s="37">
        <f>B4+B8+B14+B23+B18+B19</f>
        <v>119424.47</v>
      </c>
      <c r="C24" s="37">
        <f t="shared" ref="C24:N24" si="6">C4+C8+C14+C23+C18+C19</f>
        <v>116819.66</v>
      </c>
      <c r="D24" s="37">
        <f t="shared" si="6"/>
        <v>121143.79000000001</v>
      </c>
      <c r="E24" s="37">
        <f t="shared" si="6"/>
        <v>116268.65000000001</v>
      </c>
      <c r="F24" s="37">
        <f t="shared" si="6"/>
        <v>120265.97</v>
      </c>
      <c r="G24" s="37">
        <f t="shared" si="6"/>
        <v>122052.93000000001</v>
      </c>
      <c r="H24" s="37">
        <f t="shared" si="6"/>
        <v>114671.18000000001</v>
      </c>
      <c r="I24" s="37">
        <f t="shared" si="6"/>
        <v>144051.06999999998</v>
      </c>
      <c r="J24" s="37">
        <f t="shared" si="6"/>
        <v>127810.94</v>
      </c>
      <c r="K24" s="37">
        <f t="shared" si="6"/>
        <v>153238.57999999999</v>
      </c>
      <c r="L24" s="37">
        <f t="shared" si="6"/>
        <v>121957.15000000001</v>
      </c>
      <c r="M24" s="37">
        <f t="shared" si="6"/>
        <v>131835.03999999998</v>
      </c>
      <c r="N24" s="37">
        <f>N4+N8+N14+N23+N18+N19</f>
        <v>1509539.43</v>
      </c>
    </row>
    <row r="25" spans="1:14" ht="15.75" x14ac:dyDescent="0.25">
      <c r="A25" s="79" t="s">
        <v>58</v>
      </c>
      <c r="B25" s="79"/>
      <c r="C25" s="79"/>
      <c r="D25" s="30"/>
      <c r="E25" s="30"/>
      <c r="F25" s="30"/>
      <c r="G25" s="39"/>
      <c r="H25" s="30"/>
      <c r="I25" s="30"/>
      <c r="J25" s="30"/>
      <c r="K25" s="30"/>
      <c r="L25" s="80" t="s">
        <v>29</v>
      </c>
      <c r="M25" s="80"/>
      <c r="N25" s="80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9" t="s">
        <v>27</v>
      </c>
      <c r="B27" s="79"/>
      <c r="C27" s="79"/>
      <c r="D27" s="30"/>
      <c r="E27" s="30"/>
      <c r="F27" s="30"/>
      <c r="G27" s="30"/>
      <c r="H27" s="30"/>
      <c r="I27" s="30"/>
      <c r="J27" s="30"/>
      <c r="K27" s="30"/>
      <c r="L27" s="80" t="s">
        <v>33</v>
      </c>
      <c r="M27" s="80"/>
      <c r="N27" s="8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2"/>
  <sheetViews>
    <sheetView workbookViewId="0">
      <selection activeCell="C11" sqref="C11"/>
    </sheetView>
  </sheetViews>
  <sheetFormatPr defaultRowHeight="15" x14ac:dyDescent="0.25"/>
  <cols>
    <col min="1" max="1" width="4.140625" customWidth="1"/>
    <col min="2" max="2" width="6.140625" customWidth="1"/>
    <col min="3" max="3" width="47.42578125" customWidth="1"/>
    <col min="4" max="4" width="10.140625" bestFit="1" customWidth="1"/>
    <col min="5" max="5" width="21.140625" customWidth="1"/>
  </cols>
  <sheetData>
    <row r="1" spans="1:7" ht="15.75" x14ac:dyDescent="0.25">
      <c r="B1" s="49" t="s">
        <v>52</v>
      </c>
      <c r="C1" s="49"/>
      <c r="D1" s="49"/>
      <c r="E1" s="49"/>
      <c r="F1" s="5"/>
      <c r="G1" s="5"/>
    </row>
    <row r="2" spans="1:7" ht="15.75" x14ac:dyDescent="0.25">
      <c r="B2" s="49"/>
      <c r="C2" s="49" t="s">
        <v>49</v>
      </c>
      <c r="D2" s="49"/>
      <c r="E2" s="49"/>
      <c r="F2" s="5"/>
      <c r="G2" s="5"/>
    </row>
    <row r="3" spans="1:7" ht="15.75" x14ac:dyDescent="0.25">
      <c r="B3" s="49" t="s">
        <v>40</v>
      </c>
      <c r="C3" s="49"/>
      <c r="D3" s="49"/>
      <c r="E3" s="49"/>
      <c r="F3" s="5"/>
      <c r="G3" s="5"/>
    </row>
    <row r="4" spans="1:7" x14ac:dyDescent="0.25">
      <c r="A4" s="43" t="s">
        <v>41</v>
      </c>
      <c r="B4" s="43" t="s">
        <v>41</v>
      </c>
      <c r="C4" s="43"/>
      <c r="D4" s="43" t="s">
        <v>42</v>
      </c>
      <c r="E4" s="43" t="s">
        <v>43</v>
      </c>
      <c r="F4" s="10"/>
    </row>
    <row r="5" spans="1:7" x14ac:dyDescent="0.25">
      <c r="A5" s="44" t="s">
        <v>44</v>
      </c>
      <c r="B5" s="44" t="s">
        <v>45</v>
      </c>
      <c r="C5" s="44" t="s">
        <v>46</v>
      </c>
      <c r="D5" s="44" t="s">
        <v>47</v>
      </c>
      <c r="E5" s="44" t="s">
        <v>48</v>
      </c>
      <c r="F5" s="10"/>
    </row>
    <row r="6" spans="1:7" x14ac:dyDescent="0.25">
      <c r="A6" s="32"/>
      <c r="B6" s="32"/>
      <c r="C6" s="46"/>
      <c r="D6" s="45"/>
      <c r="E6" s="47"/>
      <c r="F6" s="10"/>
    </row>
    <row r="7" spans="1:7" x14ac:dyDescent="0.25">
      <c r="A7" s="32"/>
      <c r="B7" s="32"/>
      <c r="C7" s="46"/>
      <c r="D7" s="45"/>
      <c r="E7" s="32"/>
      <c r="F7" s="10"/>
    </row>
    <row r="8" spans="1:7" x14ac:dyDescent="0.25">
      <c r="A8" s="32"/>
      <c r="B8" s="32"/>
      <c r="C8" s="46"/>
      <c r="D8" s="45"/>
      <c r="E8" s="32"/>
      <c r="F8" s="10"/>
    </row>
    <row r="9" spans="1:7" x14ac:dyDescent="0.25">
      <c r="A9" s="32"/>
      <c r="B9" s="32"/>
      <c r="C9" s="46"/>
      <c r="D9" s="45"/>
      <c r="E9" s="32"/>
      <c r="F9" s="10"/>
    </row>
    <row r="10" spans="1:7" x14ac:dyDescent="0.25">
      <c r="A10" s="32"/>
      <c r="B10" s="32"/>
      <c r="C10" s="46"/>
      <c r="D10" s="45"/>
      <c r="E10" s="32"/>
      <c r="F10" s="10"/>
    </row>
    <row r="11" spans="1:7" x14ac:dyDescent="0.25">
      <c r="A11" s="32"/>
      <c r="B11" s="32"/>
      <c r="C11" s="46"/>
      <c r="D11" s="45"/>
      <c r="E11" s="32"/>
      <c r="F11" s="10"/>
    </row>
    <row r="12" spans="1:7" x14ac:dyDescent="0.25">
      <c r="A12" s="32"/>
      <c r="B12" s="32"/>
      <c r="C12" s="46"/>
      <c r="D12" s="45"/>
      <c r="E12" s="32"/>
      <c r="F12" s="10"/>
    </row>
    <row r="13" spans="1:7" x14ac:dyDescent="0.25">
      <c r="A13" s="32"/>
      <c r="B13" s="32"/>
      <c r="C13" s="46"/>
      <c r="D13" s="45"/>
      <c r="E13" s="32"/>
      <c r="F13" s="10"/>
    </row>
    <row r="14" spans="1:7" x14ac:dyDescent="0.25">
      <c r="A14" s="32"/>
      <c r="B14" s="32"/>
      <c r="C14" s="46"/>
      <c r="D14" s="45"/>
      <c r="E14" s="32"/>
      <c r="F14" s="10"/>
    </row>
    <row r="15" spans="1:7" x14ac:dyDescent="0.25">
      <c r="A15" s="32"/>
      <c r="B15" s="32"/>
      <c r="C15" s="46"/>
      <c r="D15" s="45"/>
      <c r="E15" s="32"/>
      <c r="F15" s="10"/>
    </row>
    <row r="16" spans="1:7" x14ac:dyDescent="0.25">
      <c r="A16" s="32"/>
      <c r="B16" s="32"/>
      <c r="C16" s="46"/>
      <c r="D16" s="45"/>
      <c r="E16" s="32"/>
      <c r="F16" s="10"/>
    </row>
    <row r="17" spans="1:6" x14ac:dyDescent="0.25">
      <c r="A17" s="32"/>
      <c r="B17" s="32"/>
      <c r="C17" s="46"/>
      <c r="D17" s="45"/>
      <c r="E17" s="32"/>
      <c r="F17" s="10"/>
    </row>
    <row r="18" spans="1:6" x14ac:dyDescent="0.25">
      <c r="A18" s="32"/>
      <c r="B18" s="32"/>
      <c r="C18" s="46"/>
      <c r="D18" s="45"/>
      <c r="E18" s="32"/>
      <c r="F18" s="10"/>
    </row>
    <row r="19" spans="1:6" x14ac:dyDescent="0.25">
      <c r="A19" s="32"/>
      <c r="B19" s="32"/>
      <c r="C19" s="46"/>
      <c r="D19" s="45"/>
      <c r="E19" s="32"/>
      <c r="F19" s="10"/>
    </row>
    <row r="20" spans="1:6" x14ac:dyDescent="0.25">
      <c r="A20" s="32"/>
      <c r="B20" s="32"/>
      <c r="C20" s="46"/>
      <c r="D20" s="45"/>
      <c r="E20" s="32"/>
      <c r="F20" s="10"/>
    </row>
    <row r="21" spans="1:6" x14ac:dyDescent="0.25">
      <c r="A21" s="32"/>
      <c r="B21" s="32"/>
      <c r="C21" s="46"/>
      <c r="D21" s="32"/>
      <c r="E21" s="32"/>
      <c r="F21" s="10"/>
    </row>
    <row r="22" spans="1:6" x14ac:dyDescent="0.25">
      <c r="A22" s="32"/>
      <c r="B22" s="32"/>
      <c r="C22" s="46"/>
      <c r="D22" s="32"/>
      <c r="E22" s="32"/>
      <c r="F22" s="10"/>
    </row>
    <row r="23" spans="1:6" x14ac:dyDescent="0.25">
      <c r="A23" s="32"/>
      <c r="B23" s="32"/>
      <c r="C23" s="46"/>
      <c r="D23" s="32"/>
      <c r="E23" s="32"/>
      <c r="F23" s="10"/>
    </row>
    <row r="24" spans="1:6" x14ac:dyDescent="0.25">
      <c r="A24" s="32"/>
      <c r="B24" s="32"/>
      <c r="C24" s="46"/>
      <c r="D24" s="32"/>
      <c r="E24" s="32"/>
      <c r="F24" s="10"/>
    </row>
    <row r="25" spans="1:6" x14ac:dyDescent="0.25">
      <c r="A25" s="32"/>
      <c r="B25" s="32"/>
      <c r="C25" s="46"/>
      <c r="D25" s="32"/>
      <c r="E25" s="32"/>
      <c r="F25" s="10"/>
    </row>
    <row r="26" spans="1:6" x14ac:dyDescent="0.25">
      <c r="A26" s="32"/>
      <c r="B26" s="32"/>
      <c r="C26" s="46"/>
      <c r="D26" s="32"/>
      <c r="E26" s="32"/>
      <c r="F26" s="10"/>
    </row>
    <row r="27" spans="1:6" x14ac:dyDescent="0.25">
      <c r="A27" s="32"/>
      <c r="B27" s="32"/>
      <c r="C27" s="46"/>
      <c r="D27" s="32"/>
      <c r="E27" s="32"/>
      <c r="F27" s="10"/>
    </row>
    <row r="28" spans="1:6" x14ac:dyDescent="0.25">
      <c r="A28" s="32"/>
      <c r="B28" s="32"/>
      <c r="C28" s="46"/>
      <c r="D28" s="32"/>
      <c r="E28" s="32"/>
      <c r="F28" s="10"/>
    </row>
    <row r="29" spans="1:6" x14ac:dyDescent="0.25">
      <c r="A29" s="32"/>
      <c r="B29" s="32"/>
      <c r="C29" s="46"/>
      <c r="D29" s="32"/>
      <c r="E29" s="32"/>
      <c r="F29" s="10"/>
    </row>
    <row r="30" spans="1:6" x14ac:dyDescent="0.25">
      <c r="A30" s="32"/>
      <c r="B30" s="32"/>
      <c r="C30" s="46"/>
      <c r="D30" s="32"/>
      <c r="E30" s="32"/>
      <c r="F30" s="10"/>
    </row>
    <row r="31" spans="1:6" x14ac:dyDescent="0.25">
      <c r="A31" s="32"/>
      <c r="B31" s="32"/>
      <c r="C31" s="46"/>
      <c r="D31" s="32"/>
      <c r="E31" s="32"/>
      <c r="F31" s="10"/>
    </row>
    <row r="32" spans="1:6" x14ac:dyDescent="0.25">
      <c r="A32" s="32"/>
      <c r="B32" s="32"/>
      <c r="C32" s="46"/>
      <c r="D32" s="32"/>
      <c r="E32" s="32"/>
      <c r="F32" s="10"/>
    </row>
    <row r="33" spans="1:6" x14ac:dyDescent="0.25">
      <c r="A33" s="32"/>
      <c r="B33" s="32"/>
      <c r="C33" s="46"/>
      <c r="D33" s="32"/>
      <c r="E33" s="32"/>
      <c r="F33" s="10"/>
    </row>
    <row r="34" spans="1:6" x14ac:dyDescent="0.25">
      <c r="A34" s="32"/>
      <c r="B34" s="32"/>
      <c r="C34" s="46"/>
      <c r="D34" s="32"/>
      <c r="E34" s="32"/>
      <c r="F34" s="10"/>
    </row>
    <row r="35" spans="1:6" x14ac:dyDescent="0.25">
      <c r="A35" s="32"/>
      <c r="B35" s="32"/>
      <c r="C35" s="46"/>
      <c r="D35" s="32"/>
      <c r="E35" s="32"/>
      <c r="F35" s="10"/>
    </row>
    <row r="36" spans="1:6" x14ac:dyDescent="0.25">
      <c r="A36" s="32"/>
      <c r="B36" s="32"/>
      <c r="C36" s="46"/>
      <c r="D36" s="32"/>
      <c r="E36" s="32"/>
      <c r="F36" s="10"/>
    </row>
    <row r="37" spans="1:6" x14ac:dyDescent="0.25">
      <c r="A37" s="32"/>
      <c r="B37" s="32"/>
      <c r="C37" s="46"/>
      <c r="D37" s="32"/>
      <c r="E37" s="32"/>
      <c r="F37" s="10"/>
    </row>
    <row r="38" spans="1:6" x14ac:dyDescent="0.25">
      <c r="A38" s="32"/>
      <c r="B38" s="32"/>
      <c r="C38" s="46"/>
      <c r="D38" s="32"/>
      <c r="E38" s="32"/>
      <c r="F38" s="10"/>
    </row>
    <row r="39" spans="1:6" x14ac:dyDescent="0.25">
      <c r="A39" s="32"/>
      <c r="B39" s="32"/>
      <c r="C39" s="46"/>
      <c r="D39" s="32"/>
      <c r="E39" s="32"/>
      <c r="F39" s="10"/>
    </row>
    <row r="40" spans="1:6" x14ac:dyDescent="0.25">
      <c r="A40" s="32"/>
      <c r="B40" s="32"/>
      <c r="C40" s="46"/>
      <c r="D40" s="32"/>
      <c r="E40" s="32"/>
      <c r="F40" s="10"/>
    </row>
    <row r="41" spans="1:6" x14ac:dyDescent="0.25">
      <c r="A41" s="32"/>
      <c r="B41" s="32"/>
      <c r="C41" s="46"/>
      <c r="D41" s="32"/>
      <c r="E41" s="32"/>
      <c r="F41" s="10"/>
    </row>
    <row r="42" spans="1:6" x14ac:dyDescent="0.25">
      <c r="A42" s="32"/>
      <c r="B42" s="32"/>
      <c r="C42" s="46"/>
      <c r="D42" s="32"/>
      <c r="E42" s="32"/>
      <c r="F42" s="10"/>
    </row>
    <row r="43" spans="1:6" x14ac:dyDescent="0.25">
      <c r="A43" s="32"/>
      <c r="B43" s="32"/>
      <c r="C43" s="46"/>
      <c r="D43" s="32"/>
      <c r="E43" s="32"/>
      <c r="F43" s="10"/>
    </row>
    <row r="44" spans="1:6" x14ac:dyDescent="0.25">
      <c r="A44" s="32"/>
      <c r="B44" s="32"/>
      <c r="C44" s="46"/>
      <c r="D44" s="32"/>
      <c r="E44" s="32"/>
      <c r="F44" s="10"/>
    </row>
    <row r="45" spans="1:6" x14ac:dyDescent="0.25">
      <c r="A45" s="32"/>
      <c r="B45" s="32"/>
      <c r="C45" s="46"/>
      <c r="D45" s="32"/>
      <c r="E45" s="32"/>
      <c r="F45" s="10"/>
    </row>
    <row r="46" spans="1:6" x14ac:dyDescent="0.25">
      <c r="A46" s="32"/>
      <c r="B46" s="32"/>
      <c r="C46" s="46"/>
      <c r="D46" s="32"/>
      <c r="E46" s="32"/>
      <c r="F46" s="10"/>
    </row>
    <row r="47" spans="1:6" x14ac:dyDescent="0.25">
      <c r="A47" s="32"/>
      <c r="B47" s="32"/>
      <c r="C47" s="46"/>
      <c r="D47" s="32"/>
      <c r="E47" s="32"/>
      <c r="F47" s="10"/>
    </row>
    <row r="48" spans="1:6" x14ac:dyDescent="0.25">
      <c r="A48" s="32"/>
      <c r="B48" s="32"/>
      <c r="C48" s="46"/>
      <c r="D48" s="32"/>
      <c r="E48" s="32"/>
      <c r="F48" s="10"/>
    </row>
    <row r="49" spans="1:6" x14ac:dyDescent="0.25">
      <c r="A49" s="32"/>
      <c r="B49" s="32"/>
      <c r="C49" s="46"/>
      <c r="D49" s="32"/>
      <c r="E49" s="32"/>
      <c r="F49" s="10"/>
    </row>
    <row r="50" spans="1:6" x14ac:dyDescent="0.25">
      <c r="A50" s="32"/>
      <c r="B50" s="32"/>
      <c r="C50" s="46"/>
      <c r="D50" s="32"/>
      <c r="E50" s="32"/>
      <c r="F50" s="10"/>
    </row>
    <row r="51" spans="1:6" x14ac:dyDescent="0.25">
      <c r="A51" s="32"/>
      <c r="B51" s="32"/>
      <c r="C51" s="46"/>
      <c r="D51" s="32"/>
      <c r="E51" s="32"/>
      <c r="F51" s="10"/>
    </row>
    <row r="52" spans="1:6" x14ac:dyDescent="0.25">
      <c r="A52" s="32"/>
      <c r="B52" s="32"/>
      <c r="C52" s="46"/>
      <c r="D52" s="32"/>
      <c r="E52" s="32"/>
      <c r="F52" s="10"/>
    </row>
    <row r="53" spans="1:6" x14ac:dyDescent="0.25">
      <c r="A53" s="32"/>
      <c r="B53" s="32"/>
      <c r="C53" s="46"/>
      <c r="D53" s="32"/>
      <c r="E53" s="32"/>
      <c r="F53" s="10"/>
    </row>
    <row r="54" spans="1:6" x14ac:dyDescent="0.25">
      <c r="A54" s="32"/>
      <c r="B54" s="32"/>
      <c r="C54" s="46"/>
      <c r="D54" s="45"/>
      <c r="E54" s="32"/>
      <c r="F54" s="10"/>
    </row>
    <row r="55" spans="1:6" x14ac:dyDescent="0.25">
      <c r="A55" s="32"/>
      <c r="B55" s="32"/>
      <c r="C55" s="46"/>
      <c r="D55" s="32"/>
      <c r="E55" s="32"/>
      <c r="F55" s="10"/>
    </row>
    <row r="56" spans="1:6" x14ac:dyDescent="0.25">
      <c r="A56" s="32"/>
      <c r="B56" s="32"/>
      <c r="C56" s="46"/>
      <c r="D56" s="32"/>
      <c r="E56" s="32"/>
      <c r="F56" s="10"/>
    </row>
    <row r="57" spans="1:6" x14ac:dyDescent="0.25">
      <c r="A57" s="32"/>
      <c r="B57" s="32"/>
      <c r="C57" s="46"/>
      <c r="D57" s="32"/>
      <c r="E57" s="32"/>
      <c r="F57" s="10"/>
    </row>
    <row r="58" spans="1:6" x14ac:dyDescent="0.25">
      <c r="A58" s="32"/>
      <c r="B58" s="32"/>
      <c r="C58" s="46"/>
      <c r="D58" s="32"/>
      <c r="E58" s="32"/>
      <c r="F58" s="10"/>
    </row>
    <row r="59" spans="1:6" x14ac:dyDescent="0.25">
      <c r="A59" s="32"/>
      <c r="B59" s="32"/>
      <c r="C59" s="46"/>
      <c r="D59" s="32"/>
      <c r="E59" s="32"/>
      <c r="F59" s="10"/>
    </row>
    <row r="60" spans="1:6" x14ac:dyDescent="0.25">
      <c r="A60" s="32"/>
      <c r="B60" s="32"/>
      <c r="C60" s="46"/>
      <c r="D60" s="32"/>
      <c r="E60" s="32"/>
      <c r="F60" s="10"/>
    </row>
    <row r="61" spans="1:6" x14ac:dyDescent="0.25">
      <c r="A61" s="32"/>
      <c r="B61" s="32"/>
      <c r="C61" s="46"/>
      <c r="D61" s="32"/>
      <c r="E61" s="32"/>
      <c r="F61" s="10"/>
    </row>
    <row r="62" spans="1:6" x14ac:dyDescent="0.25">
      <c r="A62" s="32"/>
      <c r="B62" s="32"/>
      <c r="C62" s="46"/>
      <c r="D62" s="32"/>
      <c r="E62" s="32"/>
      <c r="F62" s="10"/>
    </row>
    <row r="63" spans="1:6" x14ac:dyDescent="0.25">
      <c r="A63" s="32"/>
      <c r="B63" s="32"/>
      <c r="C63" s="46"/>
      <c r="D63" s="32"/>
      <c r="E63" s="32"/>
      <c r="F63" s="10"/>
    </row>
    <row r="64" spans="1:6" x14ac:dyDescent="0.25">
      <c r="A64" s="32"/>
      <c r="B64" s="32"/>
      <c r="C64" s="46"/>
      <c r="D64" s="32"/>
      <c r="E64" s="32"/>
      <c r="F64" s="10"/>
    </row>
    <row r="65" spans="1:6" x14ac:dyDescent="0.25">
      <c r="A65" s="32"/>
      <c r="B65" s="32"/>
      <c r="C65" s="46"/>
      <c r="D65" s="32"/>
      <c r="E65" s="32"/>
      <c r="F65" s="10"/>
    </row>
    <row r="66" spans="1:6" x14ac:dyDescent="0.25">
      <c r="A66" s="32"/>
      <c r="B66" s="32"/>
      <c r="C66" s="46"/>
      <c r="D66" s="32"/>
      <c r="E66" s="32"/>
      <c r="F66" s="10"/>
    </row>
    <row r="67" spans="1:6" x14ac:dyDescent="0.25">
      <c r="A67" s="32"/>
      <c r="B67" s="32"/>
      <c r="C67" s="46"/>
      <c r="D67" s="32"/>
      <c r="E67" s="32"/>
      <c r="F67" s="10"/>
    </row>
    <row r="68" spans="1:6" x14ac:dyDescent="0.25">
      <c r="A68" s="32"/>
      <c r="B68" s="32"/>
      <c r="C68" s="46"/>
      <c r="D68" s="32"/>
      <c r="E68" s="32"/>
      <c r="F68" s="10"/>
    </row>
    <row r="69" spans="1:6" x14ac:dyDescent="0.25">
      <c r="A69" s="32"/>
      <c r="B69" s="32"/>
      <c r="C69" s="46"/>
      <c r="D69" s="32"/>
      <c r="E69" s="32"/>
      <c r="F69" s="10"/>
    </row>
    <row r="70" spans="1:6" x14ac:dyDescent="0.25">
      <c r="A70" s="32"/>
      <c r="B70" s="32"/>
      <c r="C70" s="46"/>
      <c r="D70" s="32"/>
      <c r="E70" s="32"/>
      <c r="F70" s="10"/>
    </row>
    <row r="71" spans="1:6" x14ac:dyDescent="0.25">
      <c r="A71" s="32"/>
      <c r="B71" s="32"/>
      <c r="C71" s="46"/>
      <c r="D71" s="32"/>
      <c r="E71" s="32"/>
      <c r="F71" s="10"/>
    </row>
    <row r="72" spans="1:6" x14ac:dyDescent="0.25">
      <c r="A72" s="32"/>
      <c r="B72" s="32"/>
      <c r="C72" s="46"/>
      <c r="D72" s="32"/>
      <c r="E72" s="32"/>
      <c r="F72" s="10"/>
    </row>
    <row r="73" spans="1:6" x14ac:dyDescent="0.25">
      <c r="A73" s="32"/>
      <c r="B73" s="32"/>
      <c r="C73" s="46"/>
      <c r="D73" s="32"/>
      <c r="E73" s="32"/>
      <c r="F73" s="10"/>
    </row>
    <row r="74" spans="1:6" x14ac:dyDescent="0.25">
      <c r="A74" s="32"/>
      <c r="B74" s="32"/>
      <c r="C74" s="46"/>
      <c r="D74" s="32"/>
      <c r="E74" s="32"/>
      <c r="F74" s="10"/>
    </row>
    <row r="75" spans="1:6" x14ac:dyDescent="0.25">
      <c r="A75" s="32"/>
      <c r="B75" s="32"/>
      <c r="C75" s="46"/>
      <c r="D75" s="32"/>
      <c r="E75" s="32"/>
      <c r="F75" s="10"/>
    </row>
    <row r="76" spans="1:6" x14ac:dyDescent="0.25">
      <c r="A76" s="32"/>
      <c r="B76" s="32"/>
      <c r="C76" s="46"/>
      <c r="D76" s="32"/>
      <c r="E76" s="32"/>
      <c r="F76" s="10"/>
    </row>
    <row r="77" spans="1:6" x14ac:dyDescent="0.25">
      <c r="A77" s="32"/>
      <c r="B77" s="32"/>
      <c r="C77" s="46"/>
      <c r="D77" s="32"/>
      <c r="E77" s="32"/>
      <c r="F77" s="10"/>
    </row>
    <row r="78" spans="1:6" x14ac:dyDescent="0.25">
      <c r="A78" s="32"/>
      <c r="B78" s="32"/>
      <c r="C78" s="46"/>
      <c r="D78" s="32"/>
      <c r="E78" s="32"/>
      <c r="F78" s="10"/>
    </row>
    <row r="79" spans="1:6" x14ac:dyDescent="0.25">
      <c r="A79" s="32"/>
      <c r="B79" s="32"/>
      <c r="C79" s="46"/>
      <c r="D79" s="32"/>
      <c r="E79" s="32"/>
      <c r="F79" s="10"/>
    </row>
    <row r="80" spans="1:6" x14ac:dyDescent="0.25">
      <c r="A80" s="32"/>
      <c r="B80" s="32"/>
      <c r="C80" s="46"/>
      <c r="D80" s="32"/>
      <c r="E80" s="32"/>
      <c r="F80" s="10"/>
    </row>
    <row r="81" spans="1:6" x14ac:dyDescent="0.25">
      <c r="A81" s="32"/>
      <c r="B81" s="32"/>
      <c r="C81" s="46"/>
      <c r="D81" s="32"/>
      <c r="E81" s="32"/>
      <c r="F81" s="10"/>
    </row>
    <row r="82" spans="1:6" x14ac:dyDescent="0.25">
      <c r="A82" s="32"/>
      <c r="B82" s="32"/>
      <c r="C82" s="46"/>
      <c r="D82" s="32"/>
      <c r="E82" s="32"/>
      <c r="F82" s="10"/>
    </row>
    <row r="83" spans="1:6" x14ac:dyDescent="0.25">
      <c r="A83" s="32"/>
      <c r="B83" s="32"/>
      <c r="C83" s="46"/>
      <c r="D83" s="32"/>
      <c r="E83" s="32"/>
      <c r="F83" s="10"/>
    </row>
    <row r="84" spans="1:6" x14ac:dyDescent="0.25">
      <c r="A84" s="32"/>
      <c r="B84" s="32"/>
      <c r="C84" s="46"/>
      <c r="D84" s="32"/>
      <c r="E84" s="32"/>
      <c r="F84" s="10"/>
    </row>
    <row r="85" spans="1:6" x14ac:dyDescent="0.25">
      <c r="A85" s="32"/>
      <c r="B85" s="32"/>
      <c r="C85" s="46"/>
      <c r="D85" s="32"/>
      <c r="E85" s="32"/>
      <c r="F85" s="10"/>
    </row>
    <row r="86" spans="1:6" x14ac:dyDescent="0.25">
      <c r="A86" s="32"/>
      <c r="B86" s="32"/>
      <c r="C86" s="46"/>
      <c r="D86" s="32"/>
      <c r="E86" s="32"/>
      <c r="F86" s="10"/>
    </row>
    <row r="87" spans="1:6" x14ac:dyDescent="0.25">
      <c r="A87" s="32"/>
      <c r="B87" s="32"/>
      <c r="C87" s="46"/>
      <c r="D87" s="32"/>
      <c r="E87" s="32"/>
      <c r="F87" s="10"/>
    </row>
    <row r="88" spans="1:6" x14ac:dyDescent="0.25">
      <c r="A88" s="32"/>
      <c r="B88" s="32"/>
      <c r="C88" s="46"/>
      <c r="D88" s="32"/>
      <c r="E88" s="32"/>
      <c r="F88" s="10"/>
    </row>
    <row r="89" spans="1:6" x14ac:dyDescent="0.25">
      <c r="A89" s="32"/>
      <c r="B89" s="32"/>
      <c r="C89" s="46"/>
      <c r="D89" s="32"/>
      <c r="E89" s="32"/>
      <c r="F89" s="10"/>
    </row>
    <row r="90" spans="1:6" x14ac:dyDescent="0.25">
      <c r="A90" s="32"/>
      <c r="B90" s="32"/>
      <c r="C90" s="46"/>
      <c r="D90" s="32"/>
      <c r="E90" s="32"/>
      <c r="F90" s="10"/>
    </row>
    <row r="91" spans="1:6" x14ac:dyDescent="0.25">
      <c r="A91" s="32"/>
      <c r="B91" s="32"/>
      <c r="C91" s="46"/>
      <c r="D91" s="32"/>
      <c r="E91" s="32"/>
      <c r="F91" s="10"/>
    </row>
    <row r="92" spans="1:6" x14ac:dyDescent="0.25">
      <c r="A92" s="32"/>
      <c r="B92" s="32"/>
      <c r="C92" s="46"/>
      <c r="D92" s="32"/>
      <c r="E92" s="32"/>
      <c r="F92" s="10"/>
    </row>
    <row r="93" spans="1:6" x14ac:dyDescent="0.25">
      <c r="A93" s="32"/>
      <c r="B93" s="32"/>
      <c r="C93" s="46"/>
      <c r="D93" s="32"/>
      <c r="E93" s="32"/>
      <c r="F93" s="10"/>
    </row>
    <row r="94" spans="1:6" x14ac:dyDescent="0.25">
      <c r="A94" s="32"/>
      <c r="B94" s="32"/>
      <c r="C94" s="46"/>
      <c r="D94" s="32"/>
      <c r="E94" s="32"/>
      <c r="F94" s="10"/>
    </row>
    <row r="95" spans="1:6" x14ac:dyDescent="0.25">
      <c r="A95" s="32"/>
      <c r="B95" s="32"/>
      <c r="C95" s="46"/>
      <c r="D95" s="32"/>
      <c r="E95" s="32"/>
      <c r="F95" s="10"/>
    </row>
    <row r="96" spans="1:6" x14ac:dyDescent="0.25">
      <c r="A96" s="32"/>
      <c r="B96" s="32"/>
      <c r="C96" s="46"/>
      <c r="D96" s="32"/>
      <c r="E96" s="32"/>
      <c r="F96" s="10"/>
    </row>
    <row r="97" spans="1:6" x14ac:dyDescent="0.25">
      <c r="A97" s="32"/>
      <c r="B97" s="32"/>
      <c r="C97" s="46"/>
      <c r="D97" s="32"/>
      <c r="E97" s="32"/>
      <c r="F97" s="10"/>
    </row>
    <row r="98" spans="1:6" x14ac:dyDescent="0.25">
      <c r="A98" s="32"/>
      <c r="B98" s="32"/>
      <c r="C98" s="46"/>
      <c r="D98" s="32"/>
      <c r="E98" s="32"/>
      <c r="F98" s="10"/>
    </row>
    <row r="99" spans="1:6" x14ac:dyDescent="0.25">
      <c r="A99" s="32"/>
      <c r="B99" s="32"/>
      <c r="C99" s="46"/>
      <c r="D99" s="32"/>
      <c r="E99" s="32"/>
      <c r="F99" s="10"/>
    </row>
    <row r="100" spans="1:6" x14ac:dyDescent="0.25">
      <c r="A100" s="32"/>
      <c r="B100" s="32"/>
      <c r="C100" s="46"/>
      <c r="D100" s="32"/>
      <c r="E100" s="32"/>
      <c r="F100" s="10"/>
    </row>
    <row r="101" spans="1:6" x14ac:dyDescent="0.25">
      <c r="A101" s="32"/>
      <c r="B101" s="32"/>
      <c r="C101" s="46"/>
      <c r="D101" s="32"/>
      <c r="E101" s="32"/>
      <c r="F101" s="10"/>
    </row>
    <row r="102" spans="1:6" x14ac:dyDescent="0.25">
      <c r="A102" s="32"/>
      <c r="B102" s="32"/>
      <c r="C102" s="46"/>
      <c r="D102" s="32"/>
      <c r="E102" s="32"/>
      <c r="F102" s="10"/>
    </row>
    <row r="103" spans="1:6" x14ac:dyDescent="0.25">
      <c r="A103" s="32"/>
      <c r="B103" s="32"/>
      <c r="C103" s="46"/>
      <c r="D103" s="32"/>
      <c r="E103" s="32"/>
      <c r="F103" s="10"/>
    </row>
    <row r="104" spans="1:6" x14ac:dyDescent="0.25">
      <c r="A104" s="32"/>
      <c r="B104" s="32"/>
      <c r="C104" s="46"/>
      <c r="D104" s="32"/>
      <c r="E104" s="32"/>
      <c r="F104" s="10"/>
    </row>
    <row r="105" spans="1:6" x14ac:dyDescent="0.25">
      <c r="A105" s="32"/>
      <c r="B105" s="32"/>
      <c r="C105" s="46"/>
      <c r="D105" s="32"/>
      <c r="E105" s="32"/>
      <c r="F105" s="10"/>
    </row>
    <row r="106" spans="1:6" x14ac:dyDescent="0.25">
      <c r="A106" s="32"/>
      <c r="B106" s="32"/>
      <c r="C106" s="46"/>
      <c r="D106" s="32"/>
      <c r="E106" s="32"/>
      <c r="F106" s="10"/>
    </row>
    <row r="107" spans="1:6" x14ac:dyDescent="0.25">
      <c r="A107" s="32"/>
      <c r="B107" s="32"/>
      <c r="C107" s="46"/>
      <c r="D107" s="32"/>
      <c r="E107" s="32"/>
      <c r="F107" s="10"/>
    </row>
    <row r="108" spans="1:6" x14ac:dyDescent="0.25">
      <c r="A108" s="32"/>
      <c r="B108" s="32"/>
      <c r="C108" s="46"/>
      <c r="D108" s="32"/>
      <c r="E108" s="32"/>
      <c r="F108" s="10"/>
    </row>
    <row r="109" spans="1:6" x14ac:dyDescent="0.25">
      <c r="A109" s="32"/>
      <c r="B109" s="32"/>
      <c r="C109" s="46"/>
      <c r="D109" s="32"/>
      <c r="E109" s="32"/>
      <c r="F109" s="10"/>
    </row>
    <row r="110" spans="1:6" x14ac:dyDescent="0.25">
      <c r="A110" s="32"/>
      <c r="B110" s="32"/>
      <c r="C110" s="46"/>
      <c r="D110" s="32"/>
      <c r="E110" s="32"/>
      <c r="F110" s="10"/>
    </row>
    <row r="111" spans="1:6" x14ac:dyDescent="0.25">
      <c r="A111" s="32"/>
      <c r="B111" s="32"/>
      <c r="C111" s="46"/>
      <c r="D111" s="32"/>
      <c r="E111" s="32"/>
      <c r="F111" s="10"/>
    </row>
    <row r="112" spans="1:6" x14ac:dyDescent="0.25">
      <c r="A112" s="32"/>
      <c r="B112" s="32"/>
      <c r="C112" s="46"/>
      <c r="D112" s="32"/>
      <c r="E112" s="32"/>
      <c r="F112" s="10"/>
    </row>
    <row r="113" spans="1:6" x14ac:dyDescent="0.25">
      <c r="A113" s="32"/>
      <c r="B113" s="32"/>
      <c r="C113" s="46"/>
      <c r="D113" s="32"/>
      <c r="E113" s="32"/>
      <c r="F113" s="10"/>
    </row>
    <row r="114" spans="1:6" x14ac:dyDescent="0.25">
      <c r="A114" s="32"/>
      <c r="B114" s="32"/>
      <c r="C114" s="46"/>
      <c r="D114" s="32"/>
      <c r="E114" s="32"/>
      <c r="F114" s="10"/>
    </row>
    <row r="115" spans="1:6" x14ac:dyDescent="0.25">
      <c r="A115" s="32"/>
      <c r="B115" s="32"/>
      <c r="C115" s="46"/>
      <c r="D115" s="32"/>
      <c r="E115" s="32"/>
      <c r="F115" s="10"/>
    </row>
    <row r="116" spans="1:6" x14ac:dyDescent="0.25">
      <c r="A116" s="32"/>
      <c r="B116" s="32"/>
      <c r="C116" s="46"/>
      <c r="D116" s="32"/>
      <c r="E116" s="32"/>
      <c r="F116" s="10"/>
    </row>
    <row r="117" spans="1:6" x14ac:dyDescent="0.25">
      <c r="A117" s="32"/>
      <c r="B117" s="32"/>
      <c r="C117" s="46"/>
      <c r="D117" s="32"/>
      <c r="E117" s="32"/>
      <c r="F117" s="10"/>
    </row>
    <row r="118" spans="1:6" x14ac:dyDescent="0.25">
      <c r="A118" s="32"/>
      <c r="B118" s="32"/>
      <c r="C118" s="46"/>
      <c r="D118" s="32"/>
      <c r="E118" s="32"/>
      <c r="F118" s="10"/>
    </row>
    <row r="119" spans="1:6" x14ac:dyDescent="0.25">
      <c r="A119" s="32"/>
      <c r="B119" s="32"/>
      <c r="C119" s="46"/>
      <c r="D119" s="32"/>
      <c r="E119" s="32"/>
      <c r="F119" s="10"/>
    </row>
    <row r="120" spans="1:6" x14ac:dyDescent="0.25">
      <c r="A120" s="32"/>
      <c r="B120" s="32"/>
      <c r="C120" s="46"/>
      <c r="D120" s="32"/>
      <c r="E120" s="32"/>
      <c r="F120" s="10"/>
    </row>
    <row r="121" spans="1:6" x14ac:dyDescent="0.25">
      <c r="A121" s="13"/>
      <c r="B121" s="13"/>
      <c r="C121" s="46"/>
      <c r="D121" s="13"/>
      <c r="E121" s="13"/>
    </row>
    <row r="122" spans="1:6" x14ac:dyDescent="0.25">
      <c r="A122" s="13"/>
      <c r="B122" s="13"/>
      <c r="C122" s="46"/>
      <c r="D122" s="13"/>
      <c r="E122" s="13"/>
    </row>
  </sheetData>
  <pageMargins left="0.70866141732283472" right="0.39370078740157483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8"/>
  <sheetViews>
    <sheetView workbookViewId="0">
      <selection activeCell="D13" sqref="D13"/>
    </sheetView>
  </sheetViews>
  <sheetFormatPr defaultRowHeight="15" x14ac:dyDescent="0.25"/>
  <cols>
    <col min="1" max="1" width="5.140625" customWidth="1"/>
    <col min="2" max="2" width="58.42578125" customWidth="1"/>
    <col min="3" max="3" width="10.42578125" customWidth="1"/>
    <col min="4" max="4" width="10.85546875" customWidth="1"/>
  </cols>
  <sheetData>
    <row r="1" spans="1:4" ht="15.75" x14ac:dyDescent="0.25">
      <c r="A1" s="1"/>
      <c r="B1" s="76" t="s">
        <v>117</v>
      </c>
      <c r="C1" s="76"/>
      <c r="D1" s="76"/>
    </row>
    <row r="2" spans="1:4" ht="15.75" x14ac:dyDescent="0.25">
      <c r="A2" s="1"/>
      <c r="B2" s="77" t="s">
        <v>49</v>
      </c>
      <c r="C2" s="77"/>
      <c r="D2" s="77"/>
    </row>
    <row r="3" spans="1:4" ht="15.75" x14ac:dyDescent="0.25">
      <c r="A3" s="1"/>
      <c r="B3" s="76" t="s">
        <v>51</v>
      </c>
      <c r="C3" s="76"/>
      <c r="D3" s="76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11"/>
      <c r="B5" s="3" t="s">
        <v>9</v>
      </c>
      <c r="C5" s="11"/>
      <c r="D5" s="3"/>
    </row>
    <row r="6" spans="1:4" x14ac:dyDescent="0.25">
      <c r="A6" s="13">
        <v>1</v>
      </c>
      <c r="B6" s="11" t="s">
        <v>136</v>
      </c>
      <c r="C6" s="11">
        <v>3251</v>
      </c>
      <c r="D6" s="41"/>
    </row>
    <row r="7" spans="1:4" x14ac:dyDescent="0.25">
      <c r="A7" s="13">
        <v>2</v>
      </c>
      <c r="B7" s="11" t="s">
        <v>137</v>
      </c>
      <c r="C7" s="11">
        <v>563</v>
      </c>
      <c r="D7" s="41"/>
    </row>
    <row r="8" spans="1:4" x14ac:dyDescent="0.25">
      <c r="A8" s="13"/>
      <c r="B8" s="3" t="s">
        <v>133</v>
      </c>
      <c r="C8" s="12">
        <f>SUM(C6:C7)</f>
        <v>3814</v>
      </c>
      <c r="D8" s="41">
        <f>C8</f>
        <v>3814</v>
      </c>
    </row>
    <row r="9" spans="1:4" x14ac:dyDescent="0.25">
      <c r="A9" s="13"/>
      <c r="B9" s="3" t="s">
        <v>145</v>
      </c>
      <c r="C9" s="13"/>
      <c r="D9" s="41"/>
    </row>
    <row r="10" spans="1:4" x14ac:dyDescent="0.25">
      <c r="A10" s="13">
        <v>1</v>
      </c>
      <c r="B10" s="11" t="s">
        <v>136</v>
      </c>
      <c r="C10" s="13">
        <v>298</v>
      </c>
      <c r="D10" s="41">
        <f>C10+D8</f>
        <v>4112</v>
      </c>
    </row>
    <row r="11" spans="1:4" x14ac:dyDescent="0.25">
      <c r="A11" s="13"/>
      <c r="B11" s="3" t="s">
        <v>15</v>
      </c>
      <c r="C11" s="13"/>
      <c r="D11" s="41"/>
    </row>
    <row r="12" spans="1:4" x14ac:dyDescent="0.25">
      <c r="A12" s="13">
        <v>1</v>
      </c>
      <c r="B12" s="11" t="s">
        <v>161</v>
      </c>
      <c r="C12" s="12">
        <v>5000</v>
      </c>
      <c r="D12" s="41">
        <f>C12+D10</f>
        <v>9112</v>
      </c>
    </row>
    <row r="13" spans="1:4" x14ac:dyDescent="0.25">
      <c r="A13" s="13"/>
      <c r="B13" s="3"/>
      <c r="C13" s="12"/>
      <c r="D13" s="12"/>
    </row>
    <row r="14" spans="1:4" x14ac:dyDescent="0.25">
      <c r="A14" s="13"/>
      <c r="B14" s="11"/>
      <c r="C14" s="13"/>
      <c r="D14" s="41"/>
    </row>
    <row r="15" spans="1:4" x14ac:dyDescent="0.25">
      <c r="A15" s="13"/>
      <c r="B15" s="3"/>
      <c r="C15" s="13"/>
      <c r="D15" s="41"/>
    </row>
    <row r="16" spans="1:4" x14ac:dyDescent="0.25">
      <c r="A16" s="13"/>
      <c r="B16" s="11"/>
      <c r="C16" s="13"/>
      <c r="D16" s="42"/>
    </row>
    <row r="17" spans="1:4" x14ac:dyDescent="0.25">
      <c r="A17" s="13"/>
      <c r="B17" s="3"/>
      <c r="C17" s="13"/>
      <c r="D17" s="41"/>
    </row>
    <row r="18" spans="1:4" x14ac:dyDescent="0.25">
      <c r="A18" s="13"/>
      <c r="B18" s="11"/>
      <c r="C18" s="13"/>
      <c r="D18" s="12"/>
    </row>
    <row r="19" spans="1:4" x14ac:dyDescent="0.25">
      <c r="A19" s="13"/>
      <c r="B19" s="11"/>
      <c r="C19" s="13"/>
      <c r="D19" s="41"/>
    </row>
    <row r="20" spans="1:4" x14ac:dyDescent="0.25">
      <c r="A20" s="13"/>
      <c r="B20" s="3"/>
      <c r="C20" s="12"/>
      <c r="D20" s="41"/>
    </row>
    <row r="21" spans="1:4" x14ac:dyDescent="0.25">
      <c r="A21" s="13"/>
      <c r="B21" s="3"/>
      <c r="C21" s="13"/>
      <c r="D21" s="12"/>
    </row>
    <row r="22" spans="1:4" x14ac:dyDescent="0.25">
      <c r="A22" s="13"/>
      <c r="B22" s="11"/>
      <c r="C22" s="13"/>
      <c r="D22" s="41"/>
    </row>
    <row r="23" spans="1:4" x14ac:dyDescent="0.25">
      <c r="A23" s="13"/>
      <c r="B23" s="11"/>
      <c r="C23" s="13"/>
      <c r="D23" s="13"/>
    </row>
    <row r="24" spans="1:4" x14ac:dyDescent="0.25">
      <c r="A24" s="13"/>
      <c r="B24" s="3"/>
      <c r="C24" s="12"/>
      <c r="D24" s="12"/>
    </row>
    <row r="25" spans="1:4" x14ac:dyDescent="0.25">
      <c r="A25" s="13"/>
      <c r="B25" s="3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1"/>
      <c r="C27" s="13"/>
      <c r="D27" s="41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41"/>
    </row>
    <row r="30" spans="1:4" x14ac:dyDescent="0.25">
      <c r="A30" s="13"/>
      <c r="B30" s="11"/>
      <c r="C30" s="13"/>
      <c r="D30" s="41"/>
    </row>
    <row r="31" spans="1:4" x14ac:dyDescent="0.25">
      <c r="A31" s="13"/>
      <c r="B31" s="3"/>
      <c r="C31" s="13"/>
      <c r="D31" s="41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3"/>
      <c r="C33" s="13"/>
      <c r="D33" s="42"/>
    </row>
    <row r="34" spans="1:4" x14ac:dyDescent="0.25">
      <c r="A34" s="13"/>
      <c r="B34" s="11"/>
      <c r="C34" s="12"/>
      <c r="D34" s="41"/>
    </row>
    <row r="35" spans="1:4" x14ac:dyDescent="0.25">
      <c r="A35" s="13"/>
      <c r="B35" s="3"/>
      <c r="C35" s="13"/>
      <c r="D35" s="42"/>
    </row>
    <row r="36" spans="1:4" x14ac:dyDescent="0.25">
      <c r="A36" s="13"/>
      <c r="B36" s="11"/>
      <c r="C36" s="12"/>
      <c r="D36" s="42"/>
    </row>
    <row r="37" spans="1:4" x14ac:dyDescent="0.25">
      <c r="A37" s="13"/>
      <c r="B37" s="11"/>
      <c r="C37" s="13"/>
      <c r="D37" s="42"/>
    </row>
    <row r="38" spans="1:4" x14ac:dyDescent="0.25">
      <c r="A38" s="13"/>
      <c r="B38" s="11"/>
      <c r="C38" s="13"/>
      <c r="D38" s="42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3"/>
      <c r="C40" s="12"/>
      <c r="D40" s="12"/>
    </row>
    <row r="41" spans="1:4" x14ac:dyDescent="0.25">
      <c r="A41" s="13"/>
      <c r="B41" s="3"/>
      <c r="C41" s="12"/>
      <c r="D41" s="12"/>
    </row>
    <row r="42" spans="1:4" x14ac:dyDescent="0.25">
      <c r="A42" s="13"/>
      <c r="B42" s="3"/>
      <c r="C42" s="12"/>
      <c r="D42" s="12"/>
    </row>
    <row r="43" spans="1:4" x14ac:dyDescent="0.25">
      <c r="A43" s="13"/>
      <c r="B43" s="3"/>
      <c r="C43" s="12"/>
      <c r="D43" s="12"/>
    </row>
    <row r="44" spans="1:4" x14ac:dyDescent="0.25">
      <c r="A44" s="13"/>
      <c r="B44" s="3"/>
      <c r="C44" s="12"/>
      <c r="D44" s="12"/>
    </row>
    <row r="45" spans="1:4" x14ac:dyDescent="0.25">
      <c r="A45" s="13"/>
      <c r="B45" s="3"/>
      <c r="C45" s="12"/>
      <c r="D45" s="12"/>
    </row>
    <row r="46" spans="1:4" x14ac:dyDescent="0.25">
      <c r="A46" s="13"/>
      <c r="B46" s="3"/>
      <c r="C46" s="12"/>
      <c r="D46" s="12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3"/>
      <c r="C48" s="12"/>
      <c r="D48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пример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2021-11-11T02:57:27Z</cp:lastPrinted>
  <dcterms:created xsi:type="dcterms:W3CDTF">2011-07-25T05:21:17Z</dcterms:created>
  <dcterms:modified xsi:type="dcterms:W3CDTF">2023-01-30T01:24:52Z</dcterms:modified>
</cp:coreProperties>
</file>