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05" windowWidth="12255" windowHeight="6240" tabRatio="745" activeTab="1"/>
  </bookViews>
  <sheets>
    <sheet name="ТО ин.оборуд." sheetId="1" r:id="rId1"/>
    <sheet name="ТО конструкт.эл." sheetId="2" r:id="rId2"/>
    <sheet name="ТО эл.оборуд." sheetId="6" r:id="rId3"/>
    <sheet name="ТР конструкт.эл" sheetId="3" r:id="rId4"/>
    <sheet name="ТР эл.оборуд." sheetId="7" r:id="rId5"/>
    <sheet name="ТР инж.об." sheetId="4" r:id="rId6"/>
    <sheet name="Лиц. счет. Св. расчет" sheetId="5" r:id="rId7"/>
    <sheet name="заявл" sheetId="8" r:id="rId8"/>
    <sheet name="допол.раб." sheetId="9" r:id="rId9"/>
  </sheets>
  <calcPr calcId="145621"/>
</workbook>
</file>

<file path=xl/calcChain.xml><?xml version="1.0" encoding="utf-8"?>
<calcChain xmlns="http://schemas.openxmlformats.org/spreadsheetml/2006/main">
  <c r="D18" i="2" l="1"/>
  <c r="C18" i="2"/>
  <c r="D49" i="1"/>
  <c r="C49" i="1"/>
  <c r="D18" i="6" l="1"/>
  <c r="D16" i="2"/>
  <c r="C16" i="2"/>
  <c r="D45" i="1"/>
  <c r="C45" i="1"/>
  <c r="D16" i="6" l="1"/>
  <c r="D39" i="1"/>
  <c r="C39" i="1"/>
  <c r="D14" i="6" l="1"/>
  <c r="D34" i="1"/>
  <c r="C34" i="1"/>
  <c r="D6" i="9" l="1"/>
  <c r="D10" i="4"/>
  <c r="D12" i="6" l="1"/>
  <c r="D29" i="1"/>
  <c r="D27" i="1" l="1"/>
  <c r="C27" i="1"/>
  <c r="D8" i="4" l="1"/>
  <c r="D10" i="6"/>
  <c r="D23" i="1"/>
  <c r="C23" i="1"/>
  <c r="D14" i="2" l="1"/>
  <c r="D19" i="1"/>
  <c r="D6" i="4"/>
  <c r="D8" i="6"/>
  <c r="C8" i="6"/>
  <c r="D12" i="2"/>
  <c r="C12" i="2"/>
  <c r="C10" i="2"/>
  <c r="D17" i="1"/>
  <c r="D8" i="2" l="1"/>
  <c r="C8" i="2"/>
  <c r="D15" i="1"/>
  <c r="C15" i="1"/>
  <c r="E9" i="5" l="1"/>
  <c r="E4" i="5"/>
  <c r="M4" i="5"/>
  <c r="L4" i="5"/>
  <c r="K4" i="5"/>
  <c r="J4" i="5"/>
  <c r="I4" i="5"/>
  <c r="H4" i="5"/>
  <c r="G4" i="5"/>
  <c r="F4" i="5"/>
  <c r="D4" i="5"/>
  <c r="C4" i="5"/>
  <c r="B4" i="5"/>
  <c r="L9" i="5"/>
  <c r="D9" i="5"/>
  <c r="N22" i="5"/>
  <c r="N21" i="5"/>
  <c r="N20" i="5"/>
  <c r="M19" i="5"/>
  <c r="L19" i="5"/>
  <c r="K19" i="5"/>
  <c r="J19" i="5"/>
  <c r="I19" i="5"/>
  <c r="H19" i="5"/>
  <c r="G19" i="5"/>
  <c r="F19" i="5"/>
  <c r="E19" i="5"/>
  <c r="D19" i="5"/>
  <c r="C19" i="5"/>
  <c r="B19" i="5"/>
  <c r="N18" i="5"/>
  <c r="N17" i="5"/>
  <c r="N8" i="5"/>
  <c r="N12" i="5"/>
  <c r="M14" i="5"/>
  <c r="L14" i="5"/>
  <c r="K14" i="5"/>
  <c r="J14" i="5"/>
  <c r="I14" i="5"/>
  <c r="H14" i="5"/>
  <c r="G14" i="5"/>
  <c r="F14" i="5"/>
  <c r="E14" i="5"/>
  <c r="D14" i="5"/>
  <c r="C14" i="5"/>
  <c r="M9" i="5"/>
  <c r="K9" i="5"/>
  <c r="J9" i="5"/>
  <c r="I9" i="5"/>
  <c r="H9" i="5"/>
  <c r="G9" i="5"/>
  <c r="F9" i="5"/>
  <c r="C9" i="5"/>
  <c r="B14" i="5"/>
  <c r="B9" i="5"/>
  <c r="B24" i="5" l="1"/>
  <c r="M24" i="5"/>
  <c r="H24" i="5"/>
  <c r="L24" i="5"/>
  <c r="K24" i="5"/>
  <c r="J24" i="5"/>
  <c r="I24" i="5"/>
  <c r="G24" i="5"/>
  <c r="F24" i="5"/>
  <c r="E24" i="5"/>
  <c r="D24" i="5"/>
  <c r="C24" i="5"/>
  <c r="N19" i="5"/>
  <c r="N9" i="5"/>
  <c r="N6" i="5"/>
  <c r="N23" i="5"/>
  <c r="N13" i="5"/>
  <c r="N5" i="5"/>
  <c r="N4" i="5" l="1"/>
  <c r="N11" i="5"/>
  <c r="N10" i="5"/>
  <c r="N15" i="5" l="1"/>
  <c r="N16" i="5"/>
  <c r="N14" i="5" l="1"/>
  <c r="N24" i="5" s="1"/>
</calcChain>
</file>

<file path=xl/sharedStrings.xml><?xml version="1.0" encoding="utf-8"?>
<sst xmlns="http://schemas.openxmlformats.org/spreadsheetml/2006/main" count="176" uniqueCount="115">
  <si>
    <t>Перечень работ</t>
  </si>
  <si>
    <t>Сумма</t>
  </si>
  <si>
    <t>Январь</t>
  </si>
  <si>
    <t>Март</t>
  </si>
  <si>
    <t xml:space="preserve">1.Техническое обслуживание инженерного оборудования </t>
  </si>
  <si>
    <t>4.Текущий ремонт инженерного оборудования</t>
  </si>
  <si>
    <t>Февраль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</si>
  <si>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</si>
  <si>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</si>
  <si>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</si>
  <si>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</si>
  <si>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</si>
  <si>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</si>
  <si>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</si>
  <si>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</si>
  <si>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</si>
  <si>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</t>
  </si>
  <si>
    <t>2. Техническое обслуживание:</t>
  </si>
  <si>
    <t xml:space="preserve">  - инженерное оборудование</t>
  </si>
  <si>
    <t xml:space="preserve">  - конструктивные элементы</t>
  </si>
  <si>
    <t xml:space="preserve">  - АДС</t>
  </si>
  <si>
    <t>3. Текущий ремонт:</t>
  </si>
  <si>
    <t xml:space="preserve">  - инженерного оборудования</t>
  </si>
  <si>
    <t xml:space="preserve">  - конструктивных элементов</t>
  </si>
  <si>
    <t>ВСЕГО</t>
  </si>
  <si>
    <t>С начала года</t>
  </si>
  <si>
    <t>Гл. бухгалтер</t>
  </si>
  <si>
    <r>
      <t xml:space="preserve">1. </t>
    </r>
    <r>
      <rPr>
        <b/>
        <sz val="16"/>
        <color theme="1"/>
        <rFont val="Calibri"/>
        <family val="2"/>
        <charset val="204"/>
        <scheme val="minor"/>
      </rPr>
      <t>Содержание общ. имущества:</t>
    </r>
  </si>
  <si>
    <t>Кудин Ю.С.</t>
  </si>
  <si>
    <t>2.Техническое обслуживание электрооборудования</t>
  </si>
  <si>
    <t>Советская 6</t>
  </si>
  <si>
    <t>Советская, 6</t>
  </si>
  <si>
    <t>-эл.оборудования</t>
  </si>
  <si>
    <t>-эл.оборудование</t>
  </si>
  <si>
    <t>Кузмичева Е.А.</t>
  </si>
  <si>
    <t xml:space="preserve">                   Выполнение работ по заявлениям жителей</t>
  </si>
  <si>
    <t>№</t>
  </si>
  <si>
    <t xml:space="preserve">Дата </t>
  </si>
  <si>
    <t xml:space="preserve">Отметка </t>
  </si>
  <si>
    <t>п/п</t>
  </si>
  <si>
    <t>кварт.</t>
  </si>
  <si>
    <t>Описание работ</t>
  </si>
  <si>
    <t>пост.заяв.</t>
  </si>
  <si>
    <t>о выполнении</t>
  </si>
  <si>
    <t>Советская,6</t>
  </si>
  <si>
    <t xml:space="preserve">Техническое обслуживание конструктивных элементов </t>
  </si>
  <si>
    <t>Текущий ремонт конструктивных элементов</t>
  </si>
  <si>
    <t>Текущий ремонт инженерного оборудования</t>
  </si>
  <si>
    <t xml:space="preserve">  - санитарная уборка лестничных клеток</t>
  </si>
  <si>
    <t>уборка придомовой территории</t>
  </si>
  <si>
    <t>Очистка дорог</t>
  </si>
  <si>
    <t xml:space="preserve">  </t>
  </si>
  <si>
    <t>4.Дополнительные работы</t>
  </si>
  <si>
    <t>Дополнительные работы</t>
  </si>
  <si>
    <t>Советская ,6</t>
  </si>
  <si>
    <t xml:space="preserve">                                               Лицевой счёт  2017г</t>
  </si>
  <si>
    <t>5. ОДН:</t>
  </si>
  <si>
    <t>ХВС</t>
  </si>
  <si>
    <t>ГВС</t>
  </si>
  <si>
    <t>электроэнергия</t>
  </si>
  <si>
    <t>7. Расходы по содержанию УК</t>
  </si>
  <si>
    <t>Директор ООО УК "Крокус"</t>
  </si>
  <si>
    <t>Дезинфекция</t>
  </si>
  <si>
    <t>Уборка снежных шапок и наледи с крыши</t>
  </si>
  <si>
    <t>Лицевой счет. Сводный расчет  2021г</t>
  </si>
  <si>
    <t>Лицевой счёт  2021г</t>
  </si>
  <si>
    <t>Уборка снежных шапок и наледи с крыши. Прочистка канализационных труб 4шт на крыше</t>
  </si>
  <si>
    <t>Отогрев ГВс Чердак</t>
  </si>
  <si>
    <t>Изготовление и установка хомута на стояке отопления Чердак</t>
  </si>
  <si>
    <t>Замена учатска трубы на стояке отопления Кв№9</t>
  </si>
  <si>
    <t>Отогрев стояка отопления на чердаке</t>
  </si>
  <si>
    <t>Развоздушка системы отопления Квартира №21,27</t>
  </si>
  <si>
    <t>Частичная замена стояка ГВС и сгона</t>
  </si>
  <si>
    <t>Замена учатска трубы на стояке отопления Кв№1</t>
  </si>
  <si>
    <t>Итого за январь</t>
  </si>
  <si>
    <t>Ремонт перил Подъезд №3</t>
  </si>
  <si>
    <t>Лицевой счёт 2021г</t>
  </si>
  <si>
    <t>Квартира №23 Замена двух отопительных приборов</t>
  </si>
  <si>
    <t xml:space="preserve">Очистка снежных шапок </t>
  </si>
  <si>
    <t>Итого за февраль</t>
  </si>
  <si>
    <t>Ремонт светильника замена лампочки и схемы</t>
  </si>
  <si>
    <t>Ремонт светильника замена лампочки и схемы Подъезд№2  2этаж</t>
  </si>
  <si>
    <t>Установка подъездного отопления Подъезд №1</t>
  </si>
  <si>
    <t>Устранение течи трубы в подвале</t>
  </si>
  <si>
    <t>Демонтаж сливной воронки</t>
  </si>
  <si>
    <t>Автовышка 0,5 ч</t>
  </si>
  <si>
    <t>Итого за апрель</t>
  </si>
  <si>
    <t>Работы ППР</t>
  </si>
  <si>
    <t>Замена стояков отопления Кв№3,7,11</t>
  </si>
  <si>
    <t>Отключение отопления</t>
  </si>
  <si>
    <t>Замена пробки на отопительном приборе Квартира №23</t>
  </si>
  <si>
    <t>Итого за май</t>
  </si>
  <si>
    <t>Прочистка канализации</t>
  </si>
  <si>
    <t>Обход подъездов на предмет освещения. Замена лампочки</t>
  </si>
  <si>
    <t>Замена и прочистка центрального стояка канализации Магазин Водолей</t>
  </si>
  <si>
    <t>Скос травы на придомовой территории</t>
  </si>
  <si>
    <t>Прочистка канализации Столовая</t>
  </si>
  <si>
    <t>Запуск системы отопления</t>
  </si>
  <si>
    <t>Замена вентеля на стояке общего пользования на чердаке</t>
  </si>
  <si>
    <t>Итого за сентябрь</t>
  </si>
  <si>
    <t>Ремон светильников. Замена лампочек и схем Подъезд №2</t>
  </si>
  <si>
    <t>Ремонт стояка ГВС на чердаке</t>
  </si>
  <si>
    <t>Прочистка канализации в подвале</t>
  </si>
  <si>
    <t>Запуск подъездного отопления</t>
  </si>
  <si>
    <t>Итого за октябрь</t>
  </si>
  <si>
    <t>Замена лампочки в тамбуре</t>
  </si>
  <si>
    <t>Закрытие ревзизии на стояке канализации</t>
  </si>
  <si>
    <t>Замена сгона на отопительном приборе Квартира №12</t>
  </si>
  <si>
    <t>Замена участка трубы на стояке ГВС Квартира №23</t>
  </si>
  <si>
    <t>Изготовление и установка хомута на стояк ГВС Квартира №23</t>
  </si>
  <si>
    <t>Итого за ноябрь</t>
  </si>
  <si>
    <t>Работы ППР. Замена лампочек и схем</t>
  </si>
  <si>
    <t>Устранение запаха канализации Магазин монетка</t>
  </si>
  <si>
    <t>Прочистка канализационного стояка Магазин монетка</t>
  </si>
  <si>
    <t>Итого за 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</si>
</sst>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0" fillId="0" borderId="0" xfId="0" applyBorder="1" applyAlignment="1">
      <alignment wrapText="1"/>
    </xf>
    <xf numFmtId="0" fontId="2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0" fontId="1" fillId="0" borderId="1" xfId="0" applyFont="1" applyBorder="1"/>
    <xf numFmtId="0" fontId="0" fillId="0" borderId="1" xfId="0" applyBorder="1"/>
    <xf numFmtId="0" fontId="0" fillId="0" borderId="9" xfId="0" applyBorder="1"/>
    <xf numFmtId="0" fontId="0" fillId="0" borderId="1" xfId="0" applyFill="1" applyBorder="1" applyAlignment="1">
      <alignment wrapText="1"/>
    </xf>
    <xf numFmtId="0" fontId="1" fillId="0" borderId="1" xfId="0" applyFont="1" applyFill="1" applyBorder="1"/>
    <xf numFmtId="0" fontId="0" fillId="0" borderId="1" xfId="0" applyFont="1" applyFill="1" applyBorder="1" applyAlignment="1">
      <alignment wrapText="1"/>
    </xf>
    <xf numFmtId="0" fontId="0" fillId="0" borderId="1" xfId="0" applyFont="1" applyFill="1" applyBorder="1"/>
    <xf numFmtId="0" fontId="4" fillId="0" borderId="0" xfId="0" applyFont="1"/>
    <xf numFmtId="0" fontId="5" fillId="0" borderId="1" xfId="0" applyFont="1" applyBorder="1" applyAlignment="1">
      <alignment horizontal="center"/>
    </xf>
    <xf numFmtId="0" fontId="2" fillId="0" borderId="1" xfId="0" applyFont="1" applyBorder="1"/>
    <xf numFmtId="0" fontId="6" fillId="0" borderId="1" xfId="0" applyFont="1" applyBorder="1"/>
    <xf numFmtId="0" fontId="6" fillId="2" borderId="1" xfId="0" applyFont="1" applyFill="1" applyBorder="1"/>
    <xf numFmtId="0" fontId="1" fillId="0" borderId="1" xfId="0" applyFont="1" applyFill="1" applyBorder="1" applyAlignment="1">
      <alignment wrapText="1"/>
    </xf>
    <xf numFmtId="0" fontId="0" fillId="0" borderId="1" xfId="0" applyFill="1" applyBorder="1"/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7" fillId="0" borderId="0" xfId="0" applyFont="1"/>
    <xf numFmtId="0" fontId="7" fillId="0" borderId="0" xfId="0" applyFont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/>
    <xf numFmtId="0" fontId="0" fillId="0" borderId="1" xfId="0" applyBorder="1" applyAlignment="1">
      <alignment horizontal="left" wrapText="1"/>
    </xf>
    <xf numFmtId="49" fontId="6" fillId="0" borderId="1" xfId="0" applyNumberFormat="1" applyFont="1" applyBorder="1" applyAlignment="1">
      <alignment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Font="1" applyBorder="1" applyAlignment="1">
      <alignment horizontal="center" wrapText="1"/>
    </xf>
    <xf numFmtId="49" fontId="2" fillId="0" borderId="1" xfId="0" applyNumberFormat="1" applyFont="1" applyBorder="1" applyAlignment="1">
      <alignment wrapText="1"/>
    </xf>
    <xf numFmtId="0" fontId="3" fillId="0" borderId="0" xfId="0" applyFont="1"/>
    <xf numFmtId="0" fontId="1" fillId="0" borderId="7" xfId="0" applyFont="1" applyBorder="1"/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8" fillId="0" borderId="1" xfId="0" applyFont="1" applyBorder="1"/>
    <xf numFmtId="0" fontId="8" fillId="0" borderId="1" xfId="0" applyFont="1" applyFill="1" applyBorder="1" applyAlignment="1">
      <alignment wrapText="1"/>
    </xf>
    <xf numFmtId="0" fontId="9" fillId="0" borderId="1" xfId="0" applyFont="1" applyBorder="1"/>
    <xf numFmtId="0" fontId="9" fillId="0" borderId="1" xfId="0" applyFont="1" applyFill="1" applyBorder="1" applyAlignment="1">
      <alignment wrapText="1"/>
    </xf>
    <xf numFmtId="0" fontId="8" fillId="0" borderId="3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8" fillId="0" borderId="0" xfId="0" applyFont="1"/>
    <xf numFmtId="2" fontId="2" fillId="0" borderId="1" xfId="0" applyNumberFormat="1" applyFont="1" applyBorder="1"/>
    <xf numFmtId="0" fontId="10" fillId="0" borderId="1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8" fillId="0" borderId="1" xfId="0" applyFont="1" applyBorder="1" applyAlignment="1">
      <alignment horizontal="center"/>
    </xf>
    <xf numFmtId="0" fontId="8" fillId="0" borderId="5" xfId="0" applyFont="1" applyBorder="1"/>
    <xf numFmtId="0" fontId="9" fillId="0" borderId="8" xfId="0" applyFont="1" applyBorder="1"/>
    <xf numFmtId="0" fontId="8" fillId="0" borderId="6" xfId="0" applyFont="1" applyBorder="1"/>
    <xf numFmtId="0" fontId="9" fillId="0" borderId="1" xfId="0" applyFont="1" applyBorder="1" applyAlignment="1">
      <alignment horizontal="left" wrapText="1"/>
    </xf>
    <xf numFmtId="0" fontId="9" fillId="0" borderId="3" xfId="0" applyFont="1" applyBorder="1" applyAlignment="1">
      <alignment wrapText="1"/>
    </xf>
    <xf numFmtId="0" fontId="9" fillId="0" borderId="4" xfId="0" applyFont="1" applyBorder="1" applyAlignment="1">
      <alignment wrapText="1"/>
    </xf>
    <xf numFmtId="0" fontId="9" fillId="0" borderId="1" xfId="0" applyFont="1" applyBorder="1" applyAlignment="1">
      <alignment horizontal="left"/>
    </xf>
    <xf numFmtId="0" fontId="12" fillId="0" borderId="1" xfId="0" applyFont="1" applyBorder="1" applyAlignment="1">
      <alignment wrapText="1"/>
    </xf>
    <xf numFmtId="0" fontId="1" fillId="0" borderId="0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topLeftCell="A22" workbookViewId="0">
      <selection activeCell="D49" sqref="D49"/>
    </sheetView>
  </sheetViews>
  <sheetFormatPr defaultRowHeight="15" x14ac:dyDescent="0.25"/>
  <cols>
    <col min="1" max="1" width="5" customWidth="1"/>
    <col min="2" max="2" width="47.42578125" customWidth="1"/>
    <col min="3" max="3" width="11.85546875" customWidth="1"/>
    <col min="4" max="4" width="12.5703125" customWidth="1"/>
    <col min="5" max="5" width="9.7109375" customWidth="1"/>
  </cols>
  <sheetData>
    <row r="1" spans="1:8" ht="21" x14ac:dyDescent="0.35">
      <c r="A1" s="1"/>
      <c r="B1" s="68" t="s">
        <v>65</v>
      </c>
      <c r="C1" s="68"/>
      <c r="D1" s="68"/>
      <c r="E1" s="7"/>
      <c r="F1" s="7"/>
      <c r="G1" s="7"/>
      <c r="H1" s="7"/>
    </row>
    <row r="2" spans="1:8" ht="15.75" x14ac:dyDescent="0.25">
      <c r="A2" s="1"/>
      <c r="B2" s="2" t="s">
        <v>30</v>
      </c>
      <c r="C2" s="1"/>
      <c r="D2" s="1"/>
      <c r="E2" s="1"/>
      <c r="F2" s="1"/>
      <c r="G2" s="1"/>
      <c r="H2" s="1"/>
    </row>
    <row r="3" spans="1:8" ht="28.9" customHeight="1" x14ac:dyDescent="0.25">
      <c r="A3" s="1"/>
      <c r="B3" s="67" t="s">
        <v>4</v>
      </c>
      <c r="C3" s="67"/>
      <c r="D3" s="67"/>
      <c r="E3" s="1"/>
      <c r="F3" s="1"/>
      <c r="G3" s="1"/>
      <c r="H3" s="1"/>
    </row>
    <row r="4" spans="1:8" x14ac:dyDescent="0.25">
      <c r="A4" s="8"/>
      <c r="B4" s="9" t="s">
        <v>0</v>
      </c>
      <c r="C4" s="9" t="s">
        <v>1</v>
      </c>
      <c r="D4" s="9" t="s">
        <v>25</v>
      </c>
      <c r="E4" s="1"/>
      <c r="F4" s="1"/>
      <c r="G4" s="1"/>
      <c r="H4" s="1"/>
    </row>
    <row r="5" spans="1:8" x14ac:dyDescent="0.25">
      <c r="A5" s="45"/>
      <c r="B5" s="46" t="s">
        <v>2</v>
      </c>
      <c r="C5" s="45"/>
      <c r="D5" s="45"/>
      <c r="E5" s="1"/>
      <c r="F5" s="1"/>
    </row>
    <row r="6" spans="1:8" ht="30" x14ac:dyDescent="0.25">
      <c r="A6" s="45">
        <v>1</v>
      </c>
      <c r="B6" s="45" t="s">
        <v>66</v>
      </c>
      <c r="C6" s="45">
        <v>1607.5</v>
      </c>
      <c r="D6" s="46"/>
      <c r="E6" s="1"/>
      <c r="F6" s="1"/>
    </row>
    <row r="7" spans="1:8" x14ac:dyDescent="0.25">
      <c r="A7" s="45">
        <v>2</v>
      </c>
      <c r="B7" s="45" t="s">
        <v>67</v>
      </c>
      <c r="C7" s="45">
        <v>316.5</v>
      </c>
      <c r="D7" s="46"/>
      <c r="E7" s="1"/>
      <c r="F7" s="1"/>
    </row>
    <row r="8" spans="1:8" ht="30" x14ac:dyDescent="0.25">
      <c r="A8" s="45">
        <v>3</v>
      </c>
      <c r="B8" s="45" t="s">
        <v>68</v>
      </c>
      <c r="C8" s="45">
        <v>468.2</v>
      </c>
      <c r="D8" s="46"/>
      <c r="E8" s="1"/>
      <c r="F8" s="1"/>
    </row>
    <row r="9" spans="1:8" x14ac:dyDescent="0.25">
      <c r="A9" s="45">
        <v>4</v>
      </c>
      <c r="B9" s="45" t="s">
        <v>69</v>
      </c>
      <c r="C9" s="45">
        <v>1607</v>
      </c>
      <c r="D9" s="45"/>
      <c r="E9" s="1"/>
      <c r="F9" s="1"/>
    </row>
    <row r="10" spans="1:8" s="5" customFormat="1" x14ac:dyDescent="0.25">
      <c r="A10" s="45">
        <v>5</v>
      </c>
      <c r="B10" s="45" t="s">
        <v>70</v>
      </c>
      <c r="C10" s="45">
        <v>974.5</v>
      </c>
      <c r="D10" s="46"/>
      <c r="E10" s="4"/>
      <c r="F10" s="4"/>
    </row>
    <row r="11" spans="1:8" s="5" customFormat="1" ht="30" x14ac:dyDescent="0.25">
      <c r="A11" s="45">
        <v>6</v>
      </c>
      <c r="B11" s="45" t="s">
        <v>71</v>
      </c>
      <c r="C11" s="45">
        <v>949.5</v>
      </c>
      <c r="D11" s="46"/>
      <c r="E11" s="4"/>
      <c r="F11" s="4"/>
    </row>
    <row r="12" spans="1:8" x14ac:dyDescent="0.25">
      <c r="A12" s="45">
        <v>7</v>
      </c>
      <c r="B12" s="45" t="s">
        <v>72</v>
      </c>
      <c r="C12" s="45">
        <v>3535.5</v>
      </c>
      <c r="D12" s="46"/>
      <c r="E12" s="1"/>
      <c r="F12" s="1"/>
    </row>
    <row r="13" spans="1:8" x14ac:dyDescent="0.25">
      <c r="A13" s="45">
        <v>8</v>
      </c>
      <c r="B13" s="45" t="s">
        <v>73</v>
      </c>
      <c r="C13" s="45">
        <v>1617</v>
      </c>
      <c r="D13" s="46"/>
      <c r="E13" s="1"/>
      <c r="F13" s="1"/>
    </row>
    <row r="14" spans="1:8" ht="30" x14ac:dyDescent="0.25">
      <c r="A14" s="45"/>
      <c r="B14" s="45" t="s">
        <v>68</v>
      </c>
      <c r="C14" s="45">
        <v>468.2</v>
      </c>
      <c r="D14" s="45"/>
      <c r="E14" s="1"/>
      <c r="F14" s="1"/>
    </row>
    <row r="15" spans="1:8" x14ac:dyDescent="0.25">
      <c r="A15" s="45"/>
      <c r="B15" s="62" t="s">
        <v>74</v>
      </c>
      <c r="C15" s="46">
        <f>SUM(C6:C14)</f>
        <v>11543.900000000001</v>
      </c>
      <c r="D15" s="46">
        <f>C15</f>
        <v>11543.900000000001</v>
      </c>
      <c r="E15" s="1"/>
      <c r="F15" s="1"/>
    </row>
    <row r="16" spans="1:8" x14ac:dyDescent="0.25">
      <c r="A16" s="45"/>
      <c r="B16" s="46" t="s">
        <v>6</v>
      </c>
      <c r="C16" s="45"/>
      <c r="D16" s="46"/>
      <c r="E16" s="1"/>
      <c r="F16" s="1"/>
    </row>
    <row r="17" spans="1:6" s="5" customFormat="1" ht="30" x14ac:dyDescent="0.25">
      <c r="A17" s="45">
        <v>1</v>
      </c>
      <c r="B17" s="45" t="s">
        <v>77</v>
      </c>
      <c r="C17" s="46">
        <v>3798</v>
      </c>
      <c r="D17" s="46">
        <f>C17+D15</f>
        <v>15341.900000000001</v>
      </c>
      <c r="E17" s="4"/>
      <c r="F17" s="4"/>
    </row>
    <row r="18" spans="1:6" x14ac:dyDescent="0.25">
      <c r="A18" s="45"/>
      <c r="B18" s="62" t="s">
        <v>3</v>
      </c>
      <c r="C18" s="45"/>
      <c r="D18" s="46"/>
      <c r="E18" s="1"/>
      <c r="F18" s="1"/>
    </row>
    <row r="19" spans="1:6" x14ac:dyDescent="0.25">
      <c r="A19" s="45">
        <v>1</v>
      </c>
      <c r="B19" s="45" t="s">
        <v>83</v>
      </c>
      <c r="C19" s="46">
        <v>506.5</v>
      </c>
      <c r="D19" s="46">
        <f>C19+D17</f>
        <v>15848.400000000001</v>
      </c>
      <c r="E19" s="1"/>
      <c r="F19" s="1"/>
    </row>
    <row r="20" spans="1:6" x14ac:dyDescent="0.25">
      <c r="A20" s="45"/>
      <c r="B20" s="46" t="s">
        <v>7</v>
      </c>
      <c r="C20" s="45"/>
      <c r="D20" s="46"/>
      <c r="E20" s="1"/>
      <c r="F20" s="1"/>
    </row>
    <row r="21" spans="1:6" x14ac:dyDescent="0.25">
      <c r="A21" s="45">
        <v>1</v>
      </c>
      <c r="B21" s="45" t="s">
        <v>84</v>
      </c>
      <c r="C21" s="45">
        <v>316.5</v>
      </c>
      <c r="D21" s="46"/>
      <c r="E21" s="1"/>
      <c r="F21" s="1"/>
    </row>
    <row r="22" spans="1:6" x14ac:dyDescent="0.25">
      <c r="A22" s="45">
        <v>2</v>
      </c>
      <c r="B22" s="45" t="s">
        <v>85</v>
      </c>
      <c r="C22" s="45">
        <v>750</v>
      </c>
      <c r="D22" s="45"/>
      <c r="E22" s="1"/>
      <c r="F22" s="1"/>
    </row>
    <row r="23" spans="1:6" x14ac:dyDescent="0.25">
      <c r="A23" s="45"/>
      <c r="B23" s="63" t="s">
        <v>86</v>
      </c>
      <c r="C23" s="46">
        <f>SUM(C21:C22)</f>
        <v>1066.5</v>
      </c>
      <c r="D23" s="64">
        <f>C23+D19</f>
        <v>16914.900000000001</v>
      </c>
      <c r="E23" s="1"/>
      <c r="F23" s="1"/>
    </row>
    <row r="24" spans="1:6" x14ac:dyDescent="0.25">
      <c r="A24" s="45"/>
      <c r="B24" s="63" t="s">
        <v>8</v>
      </c>
      <c r="C24" s="45"/>
      <c r="D24" s="52"/>
      <c r="E24" s="1"/>
      <c r="F24" s="1"/>
    </row>
    <row r="25" spans="1:6" x14ac:dyDescent="0.25">
      <c r="A25" s="45">
        <v>1</v>
      </c>
      <c r="B25" s="51" t="s">
        <v>89</v>
      </c>
      <c r="C25" s="45">
        <v>633</v>
      </c>
      <c r="D25" s="52"/>
      <c r="E25" s="1"/>
      <c r="F25" s="1"/>
    </row>
    <row r="26" spans="1:6" ht="30" x14ac:dyDescent="0.25">
      <c r="A26" s="45">
        <v>2</v>
      </c>
      <c r="B26" s="51" t="s">
        <v>90</v>
      </c>
      <c r="C26" s="45">
        <v>316.5</v>
      </c>
      <c r="D26" s="52"/>
      <c r="E26" s="1"/>
      <c r="F26" s="1"/>
    </row>
    <row r="27" spans="1:6" x14ac:dyDescent="0.25">
      <c r="A27" s="45"/>
      <c r="B27" s="63" t="s">
        <v>91</v>
      </c>
      <c r="C27" s="46">
        <f>SUM(C25:C26)</f>
        <v>949.5</v>
      </c>
      <c r="D27" s="64">
        <f>C27+D23</f>
        <v>17864.400000000001</v>
      </c>
      <c r="E27" s="1"/>
      <c r="F27" s="1"/>
    </row>
    <row r="28" spans="1:6" x14ac:dyDescent="0.25">
      <c r="A28" s="45"/>
      <c r="B28" s="63" t="s">
        <v>9</v>
      </c>
      <c r="C28" s="46"/>
      <c r="D28" s="64"/>
      <c r="E28" s="1"/>
      <c r="F28" s="1"/>
    </row>
    <row r="29" spans="1:6" x14ac:dyDescent="0.25">
      <c r="A29" s="45">
        <v>1</v>
      </c>
      <c r="B29" s="51" t="s">
        <v>92</v>
      </c>
      <c r="C29" s="46">
        <v>316.5</v>
      </c>
      <c r="D29" s="64">
        <f>C29+D27</f>
        <v>18180.900000000001</v>
      </c>
      <c r="E29" s="1"/>
      <c r="F29" s="1"/>
    </row>
    <row r="30" spans="1:6" x14ac:dyDescent="0.25">
      <c r="A30" s="45"/>
      <c r="B30" s="63" t="s">
        <v>12</v>
      </c>
      <c r="C30" s="46"/>
      <c r="D30" s="64"/>
      <c r="E30" s="1"/>
      <c r="F30" s="1"/>
    </row>
    <row r="31" spans="1:6" x14ac:dyDescent="0.25">
      <c r="A31" s="45">
        <v>1</v>
      </c>
      <c r="B31" s="51" t="s">
        <v>96</v>
      </c>
      <c r="C31" s="45">
        <v>1266</v>
      </c>
      <c r="D31" s="64"/>
      <c r="E31" s="1"/>
      <c r="F31" s="1"/>
    </row>
    <row r="32" spans="1:6" x14ac:dyDescent="0.25">
      <c r="A32" s="45">
        <v>2</v>
      </c>
      <c r="B32" s="51" t="s">
        <v>97</v>
      </c>
      <c r="C32" s="45">
        <v>633</v>
      </c>
      <c r="D32" s="64"/>
      <c r="E32" s="1"/>
      <c r="F32" s="1"/>
    </row>
    <row r="33" spans="1:6" ht="30" x14ac:dyDescent="0.25">
      <c r="A33" s="45">
        <v>3</v>
      </c>
      <c r="B33" s="51" t="s">
        <v>98</v>
      </c>
      <c r="C33" s="45">
        <v>1773</v>
      </c>
      <c r="D33" s="64"/>
      <c r="E33" s="1"/>
      <c r="F33" s="1"/>
    </row>
    <row r="34" spans="1:6" x14ac:dyDescent="0.25">
      <c r="A34" s="45"/>
      <c r="B34" s="63" t="s">
        <v>99</v>
      </c>
      <c r="C34" s="46">
        <f>SUM(C31:C33)</f>
        <v>3672</v>
      </c>
      <c r="D34" s="64">
        <f>C34+D29</f>
        <v>21852.9</v>
      </c>
      <c r="E34" s="1"/>
      <c r="F34" s="1"/>
    </row>
    <row r="35" spans="1:6" x14ac:dyDescent="0.25">
      <c r="A35" s="45"/>
      <c r="B35" s="63" t="s">
        <v>13</v>
      </c>
      <c r="C35" s="45"/>
      <c r="D35" s="52"/>
      <c r="E35" s="1"/>
      <c r="F35" s="1"/>
    </row>
    <row r="36" spans="1:6" x14ac:dyDescent="0.25">
      <c r="A36" s="45">
        <v>1</v>
      </c>
      <c r="B36" s="51" t="s">
        <v>101</v>
      </c>
      <c r="C36" s="45">
        <v>911</v>
      </c>
      <c r="D36" s="52"/>
      <c r="E36" s="1"/>
      <c r="F36" s="1"/>
    </row>
    <row r="37" spans="1:6" x14ac:dyDescent="0.25">
      <c r="A37" s="45">
        <v>2</v>
      </c>
      <c r="B37" s="51" t="s">
        <v>102</v>
      </c>
      <c r="C37" s="45">
        <v>1899</v>
      </c>
      <c r="D37" s="64"/>
      <c r="E37" s="1"/>
      <c r="F37" s="1"/>
    </row>
    <row r="38" spans="1:6" x14ac:dyDescent="0.25">
      <c r="A38" s="45">
        <v>3</v>
      </c>
      <c r="B38" s="51" t="s">
        <v>103</v>
      </c>
      <c r="C38" s="45">
        <v>316.5</v>
      </c>
      <c r="D38" s="52"/>
      <c r="E38" s="1"/>
      <c r="F38" s="1"/>
    </row>
    <row r="39" spans="1:6" x14ac:dyDescent="0.25">
      <c r="A39" s="45"/>
      <c r="B39" s="63" t="s">
        <v>104</v>
      </c>
      <c r="C39" s="46">
        <f>SUM(C36:C38)</f>
        <v>3126.5</v>
      </c>
      <c r="D39" s="64">
        <f>C39+D34</f>
        <v>24979.4</v>
      </c>
      <c r="E39" s="1"/>
      <c r="F39" s="1"/>
    </row>
    <row r="40" spans="1:6" x14ac:dyDescent="0.25">
      <c r="A40" s="45"/>
      <c r="B40" s="63" t="s">
        <v>14</v>
      </c>
      <c r="C40" s="45"/>
      <c r="D40" s="52"/>
      <c r="E40" s="1"/>
      <c r="F40" s="1"/>
    </row>
    <row r="41" spans="1:6" x14ac:dyDescent="0.25">
      <c r="A41" s="45">
        <v>1</v>
      </c>
      <c r="B41" s="51" t="s">
        <v>106</v>
      </c>
      <c r="C41" s="45">
        <v>1899</v>
      </c>
      <c r="D41" s="52"/>
      <c r="E41" s="1"/>
      <c r="F41" s="1"/>
    </row>
    <row r="42" spans="1:6" ht="30" x14ac:dyDescent="0.25">
      <c r="A42" s="45">
        <v>2</v>
      </c>
      <c r="B42" s="51" t="s">
        <v>107</v>
      </c>
      <c r="C42" s="45">
        <v>813</v>
      </c>
      <c r="D42" s="52"/>
      <c r="E42" s="1"/>
      <c r="F42" s="1"/>
    </row>
    <row r="43" spans="1:6" ht="30" x14ac:dyDescent="0.25">
      <c r="A43" s="45">
        <v>3</v>
      </c>
      <c r="B43" s="51" t="s">
        <v>108</v>
      </c>
      <c r="C43" s="45">
        <v>406.5</v>
      </c>
      <c r="D43" s="52"/>
      <c r="E43" s="1"/>
      <c r="F43" s="1"/>
    </row>
    <row r="44" spans="1:6" ht="30" x14ac:dyDescent="0.25">
      <c r="A44" s="45">
        <v>4</v>
      </c>
      <c r="B44" s="51" t="s">
        <v>109</v>
      </c>
      <c r="C44" s="45">
        <v>1546</v>
      </c>
      <c r="D44" s="52"/>
      <c r="E44" s="1"/>
      <c r="F44" s="1"/>
    </row>
    <row r="45" spans="1:6" x14ac:dyDescent="0.25">
      <c r="A45" s="45"/>
      <c r="B45" s="63" t="s">
        <v>110</v>
      </c>
      <c r="C45" s="46">
        <f>SUM(C41:C44)</f>
        <v>4664.5</v>
      </c>
      <c r="D45" s="64">
        <f>C45+D39</f>
        <v>29643.9</v>
      </c>
      <c r="E45" s="1"/>
      <c r="F45" s="1"/>
    </row>
    <row r="46" spans="1:6" x14ac:dyDescent="0.25">
      <c r="A46" s="45"/>
      <c r="B46" s="63" t="s">
        <v>15</v>
      </c>
      <c r="C46" s="45"/>
      <c r="D46" s="52"/>
      <c r="E46" s="1"/>
      <c r="F46" s="1"/>
    </row>
    <row r="47" spans="1:6" x14ac:dyDescent="0.25">
      <c r="A47" s="45">
        <v>1</v>
      </c>
      <c r="B47" s="51" t="s">
        <v>112</v>
      </c>
      <c r="C47" s="45">
        <v>1470</v>
      </c>
      <c r="D47" s="52"/>
      <c r="E47" s="1"/>
      <c r="F47" s="1"/>
    </row>
    <row r="48" spans="1:6" ht="30" x14ac:dyDescent="0.25">
      <c r="A48" s="45">
        <v>2</v>
      </c>
      <c r="B48" s="51" t="s">
        <v>113</v>
      </c>
      <c r="C48" s="45">
        <v>2532</v>
      </c>
      <c r="D48" s="52"/>
      <c r="E48" s="1"/>
      <c r="F48" s="1"/>
    </row>
    <row r="49" spans="1:6" x14ac:dyDescent="0.25">
      <c r="A49" s="45"/>
      <c r="B49" s="63" t="s">
        <v>114</v>
      </c>
      <c r="C49" s="46">
        <f>SUM(C47:C48)</f>
        <v>4002</v>
      </c>
      <c r="D49" s="64">
        <f>C49+D45</f>
        <v>33645.9</v>
      </c>
      <c r="E49" s="1"/>
      <c r="F49" s="1"/>
    </row>
    <row r="50" spans="1:6" x14ac:dyDescent="0.25">
      <c r="A50" s="45"/>
      <c r="B50" s="51"/>
      <c r="C50" s="45"/>
      <c r="D50" s="52"/>
      <c r="E50" s="1"/>
      <c r="F50" s="1"/>
    </row>
    <row r="51" spans="1:6" x14ac:dyDescent="0.25">
      <c r="A51" s="45"/>
      <c r="B51" s="51"/>
      <c r="C51" s="45"/>
      <c r="D51" s="52"/>
      <c r="E51" s="1"/>
      <c r="F51" s="1"/>
    </row>
    <row r="52" spans="1:6" x14ac:dyDescent="0.25">
      <c r="A52" s="45"/>
      <c r="B52" s="51"/>
      <c r="C52" s="45"/>
      <c r="D52" s="52"/>
      <c r="E52" s="1"/>
      <c r="F52" s="1"/>
    </row>
    <row r="53" spans="1:6" x14ac:dyDescent="0.25">
      <c r="A53" s="45"/>
      <c r="B53" s="45"/>
      <c r="C53" s="45"/>
      <c r="D53" s="52"/>
      <c r="E53" s="1"/>
      <c r="F53" s="1"/>
    </row>
    <row r="54" spans="1:6" x14ac:dyDescent="0.25">
      <c r="A54" s="45"/>
      <c r="B54" s="63"/>
      <c r="C54" s="46"/>
      <c r="D54" s="64"/>
      <c r="E54" s="1"/>
      <c r="F54" s="1"/>
    </row>
    <row r="55" spans="1:6" x14ac:dyDescent="0.25">
      <c r="A55" s="53"/>
      <c r="B55" s="53"/>
      <c r="C55" s="53"/>
      <c r="D55" s="53"/>
    </row>
    <row r="56" spans="1:6" x14ac:dyDescent="0.25">
      <c r="A56" s="53"/>
      <c r="B56" s="53"/>
      <c r="C56" s="53"/>
      <c r="D56" s="53"/>
    </row>
    <row r="57" spans="1:6" x14ac:dyDescent="0.25">
      <c r="A57" s="53"/>
      <c r="B57" s="53"/>
      <c r="C57" s="53"/>
      <c r="D57" s="53"/>
    </row>
    <row r="58" spans="1:6" x14ac:dyDescent="0.25">
      <c r="A58" s="53"/>
      <c r="B58" s="53"/>
      <c r="C58" s="53"/>
      <c r="D58" s="53"/>
    </row>
    <row r="59" spans="1:6" x14ac:dyDescent="0.25">
      <c r="A59" s="53"/>
      <c r="B59" s="53"/>
      <c r="C59" s="53"/>
      <c r="D59" s="53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tabSelected="1" topLeftCell="A2" workbookViewId="0">
      <selection activeCell="D19" sqref="D19"/>
    </sheetView>
  </sheetViews>
  <sheetFormatPr defaultRowHeight="15" x14ac:dyDescent="0.25"/>
  <cols>
    <col min="1" max="1" width="4.28515625" customWidth="1"/>
    <col min="2" max="2" width="47.28515625" customWidth="1"/>
    <col min="3" max="3" width="11.28515625" customWidth="1"/>
    <col min="4" max="4" width="13.7109375" customWidth="1"/>
  </cols>
  <sheetData>
    <row r="1" spans="1:8" ht="21" x14ac:dyDescent="0.35">
      <c r="A1" s="1"/>
      <c r="B1" s="69" t="s">
        <v>65</v>
      </c>
      <c r="C1" s="69"/>
      <c r="D1" s="69"/>
      <c r="E1" s="7"/>
      <c r="F1" s="7"/>
      <c r="G1" s="7"/>
      <c r="H1" s="7"/>
    </row>
    <row r="2" spans="1:8" ht="15.75" x14ac:dyDescent="0.25">
      <c r="A2" s="1"/>
      <c r="B2" s="2" t="s">
        <v>30</v>
      </c>
      <c r="C2" s="1"/>
      <c r="D2" s="1"/>
      <c r="E2" s="1"/>
      <c r="F2" s="1"/>
      <c r="G2" s="1"/>
      <c r="H2" s="1" t="s">
        <v>51</v>
      </c>
    </row>
    <row r="3" spans="1:8" ht="15.95" customHeight="1" x14ac:dyDescent="0.25">
      <c r="A3" s="1"/>
      <c r="B3" s="67" t="s">
        <v>45</v>
      </c>
      <c r="C3" s="67"/>
      <c r="D3" s="67"/>
      <c r="E3" s="1"/>
      <c r="F3" s="1"/>
      <c r="G3" s="1"/>
      <c r="H3" s="1"/>
    </row>
    <row r="4" spans="1:8" x14ac:dyDescent="0.25">
      <c r="A4" s="8"/>
      <c r="B4" s="9" t="s">
        <v>0</v>
      </c>
      <c r="C4" s="8" t="s">
        <v>1</v>
      </c>
      <c r="D4" s="9" t="s">
        <v>25</v>
      </c>
      <c r="E4" s="1"/>
      <c r="F4" s="1"/>
      <c r="G4" s="1"/>
      <c r="H4" s="1"/>
    </row>
    <row r="5" spans="1:8" x14ac:dyDescent="0.25">
      <c r="A5" s="8"/>
      <c r="B5" s="3" t="s">
        <v>2</v>
      </c>
      <c r="C5" s="8"/>
      <c r="D5" s="8"/>
      <c r="E5" s="1"/>
      <c r="F5" s="1"/>
      <c r="G5" s="1"/>
      <c r="H5" s="1"/>
    </row>
    <row r="6" spans="1:8" s="1" customFormat="1" x14ac:dyDescent="0.25">
      <c r="A6" s="45">
        <v>1</v>
      </c>
      <c r="B6" s="45" t="s">
        <v>63</v>
      </c>
      <c r="C6" s="45">
        <v>1899</v>
      </c>
      <c r="D6" s="45"/>
    </row>
    <row r="7" spans="1:8" s="1" customFormat="1" x14ac:dyDescent="0.25">
      <c r="A7" s="45">
        <v>2</v>
      </c>
      <c r="B7" s="45" t="s">
        <v>75</v>
      </c>
      <c r="C7" s="45">
        <v>2909</v>
      </c>
      <c r="D7" s="45"/>
    </row>
    <row r="8" spans="1:8" s="1" customFormat="1" x14ac:dyDescent="0.25">
      <c r="A8" s="45"/>
      <c r="B8" s="46" t="s">
        <v>74</v>
      </c>
      <c r="C8" s="46">
        <f>SUM(C6:C7)</f>
        <v>4808</v>
      </c>
      <c r="D8" s="46">
        <f>C8</f>
        <v>4808</v>
      </c>
    </row>
    <row r="9" spans="1:8" s="1" customFormat="1" x14ac:dyDescent="0.25">
      <c r="A9" s="45"/>
      <c r="B9" s="46" t="s">
        <v>6</v>
      </c>
      <c r="C9" s="45"/>
      <c r="D9" s="45"/>
    </row>
    <row r="10" spans="1:8" s="4" customFormat="1" x14ac:dyDescent="0.25">
      <c r="A10" s="45">
        <v>1</v>
      </c>
      <c r="B10" s="45" t="s">
        <v>63</v>
      </c>
      <c r="C10" s="45">
        <f>3798+1424.25+1424.25</f>
        <v>6646.5</v>
      </c>
      <c r="D10" s="46"/>
    </row>
    <row r="11" spans="1:8" s="4" customFormat="1" x14ac:dyDescent="0.25">
      <c r="A11" s="45">
        <v>2</v>
      </c>
      <c r="B11" s="45" t="s">
        <v>78</v>
      </c>
      <c r="C11" s="66">
        <v>3798</v>
      </c>
      <c r="D11" s="8"/>
    </row>
    <row r="12" spans="1:8" s="1" customFormat="1" x14ac:dyDescent="0.25">
      <c r="A12" s="45"/>
      <c r="B12" s="46" t="s">
        <v>79</v>
      </c>
      <c r="C12" s="45">
        <f>SUM(C10:C11)</f>
        <v>10444.5</v>
      </c>
      <c r="D12" s="46">
        <f>C12+D8</f>
        <v>15252.5</v>
      </c>
    </row>
    <row r="13" spans="1:8" s="1" customFormat="1" x14ac:dyDescent="0.25">
      <c r="A13" s="45"/>
      <c r="B13" s="46" t="s">
        <v>3</v>
      </c>
      <c r="C13" s="46"/>
      <c r="D13" s="46"/>
    </row>
    <row r="14" spans="1:8" s="1" customFormat="1" x14ac:dyDescent="0.25">
      <c r="A14" s="45">
        <v>1</v>
      </c>
      <c r="B14" s="45" t="s">
        <v>63</v>
      </c>
      <c r="C14" s="46">
        <v>12501.75</v>
      </c>
      <c r="D14" s="46">
        <f>C14+D12</f>
        <v>27754.25</v>
      </c>
    </row>
    <row r="15" spans="1:8" s="4" customFormat="1" x14ac:dyDescent="0.25">
      <c r="A15" s="45"/>
      <c r="B15" s="46" t="s">
        <v>14</v>
      </c>
      <c r="C15" s="45"/>
      <c r="D15" s="46"/>
    </row>
    <row r="16" spans="1:8" s="4" customFormat="1" x14ac:dyDescent="0.25">
      <c r="A16" s="45">
        <v>1</v>
      </c>
      <c r="B16" s="45" t="s">
        <v>63</v>
      </c>
      <c r="C16" s="45">
        <f>1899+1899+2532+1899+1899</f>
        <v>10128</v>
      </c>
      <c r="D16" s="46">
        <f>C16+D14</f>
        <v>37882.25</v>
      </c>
    </row>
    <row r="17" spans="1:4" s="1" customFormat="1" x14ac:dyDescent="0.25">
      <c r="A17" s="45"/>
      <c r="B17" s="46" t="s">
        <v>15</v>
      </c>
      <c r="C17" s="45"/>
      <c r="D17" s="46"/>
    </row>
    <row r="18" spans="1:4" s="1" customFormat="1" x14ac:dyDescent="0.25">
      <c r="A18" s="45">
        <v>1</v>
      </c>
      <c r="B18" s="45" t="s">
        <v>63</v>
      </c>
      <c r="C18" s="45">
        <f>5064+2848.5</f>
        <v>7912.5</v>
      </c>
      <c r="D18" s="46">
        <f>C18+D16</f>
        <v>45794.75</v>
      </c>
    </row>
    <row r="19" spans="1:4" s="1" customFormat="1" x14ac:dyDescent="0.25">
      <c r="A19" s="45"/>
      <c r="B19" s="45"/>
      <c r="C19" s="45"/>
      <c r="D19" s="46"/>
    </row>
    <row r="20" spans="1:4" s="1" customFormat="1" x14ac:dyDescent="0.25">
      <c r="A20" s="45"/>
      <c r="B20" s="45"/>
      <c r="C20" s="45"/>
      <c r="D20" s="46"/>
    </row>
    <row r="21" spans="1:4" s="1" customFormat="1" x14ac:dyDescent="0.25">
      <c r="A21" s="45"/>
      <c r="B21" s="45"/>
      <c r="C21" s="45"/>
      <c r="D21" s="46"/>
    </row>
    <row r="22" spans="1:4" s="1" customFormat="1" x14ac:dyDescent="0.25">
      <c r="A22" s="45"/>
      <c r="B22" s="45"/>
      <c r="C22" s="45"/>
      <c r="D22" s="46"/>
    </row>
    <row r="23" spans="1:4" s="1" customFormat="1" x14ac:dyDescent="0.25">
      <c r="A23" s="45"/>
      <c r="B23" s="46"/>
      <c r="C23" s="46"/>
      <c r="D23" s="46"/>
    </row>
    <row r="24" spans="1:4" s="1" customFormat="1" x14ac:dyDescent="0.25">
      <c r="A24" s="45"/>
      <c r="B24" s="46"/>
      <c r="C24" s="46"/>
      <c r="D24" s="46"/>
    </row>
    <row r="25" spans="1:4" s="1" customFormat="1" x14ac:dyDescent="0.25">
      <c r="A25" s="45"/>
      <c r="B25" s="45"/>
      <c r="C25" s="45"/>
      <c r="D25" s="46"/>
    </row>
    <row r="26" spans="1:4" s="1" customFormat="1" x14ac:dyDescent="0.25">
      <c r="A26" s="45"/>
      <c r="B26" s="45"/>
      <c r="C26" s="45"/>
      <c r="D26" s="46"/>
    </row>
    <row r="27" spans="1:4" s="1" customFormat="1" x14ac:dyDescent="0.25">
      <c r="A27" s="45"/>
      <c r="B27" s="45"/>
      <c r="C27" s="45"/>
      <c r="D27" s="46"/>
    </row>
    <row r="28" spans="1:4" s="1" customFormat="1" x14ac:dyDescent="0.25">
      <c r="A28" s="45"/>
      <c r="B28" s="46"/>
      <c r="C28" s="46"/>
      <c r="D28" s="46"/>
    </row>
    <row r="29" spans="1:4" s="1" customFormat="1" x14ac:dyDescent="0.25">
      <c r="A29" s="45"/>
      <c r="B29" s="46"/>
      <c r="C29" s="46"/>
      <c r="D29" s="46"/>
    </row>
    <row r="30" spans="1:4" s="1" customFormat="1" x14ac:dyDescent="0.25">
      <c r="A30" s="45"/>
      <c r="B30" s="45"/>
      <c r="C30" s="45"/>
      <c r="D30" s="46"/>
    </row>
    <row r="31" spans="1:4" s="1" customFormat="1" x14ac:dyDescent="0.25">
      <c r="A31" s="45"/>
      <c r="B31" s="46"/>
      <c r="C31" s="46"/>
      <c r="D31" s="46"/>
    </row>
    <row r="32" spans="1:4" s="1" customFormat="1" x14ac:dyDescent="0.25">
      <c r="A32" s="45"/>
      <c r="B32" s="45"/>
      <c r="C32" s="46"/>
      <c r="D32" s="46"/>
    </row>
    <row r="33" spans="1:4" s="1" customFormat="1" x14ac:dyDescent="0.25">
      <c r="A33" s="45"/>
      <c r="B33" s="46"/>
      <c r="C33" s="46"/>
      <c r="D33" s="46"/>
    </row>
    <row r="34" spans="1:4" s="1" customFormat="1" x14ac:dyDescent="0.25">
      <c r="A34" s="45"/>
      <c r="B34" s="45"/>
      <c r="C34" s="46"/>
      <c r="D34" s="46"/>
    </row>
    <row r="35" spans="1:4" s="1" customFormat="1" x14ac:dyDescent="0.25">
      <c r="A35" s="45"/>
      <c r="B35" s="46"/>
      <c r="C35" s="46"/>
      <c r="D35" s="46"/>
    </row>
    <row r="36" spans="1:4" s="1" customFormat="1" x14ac:dyDescent="0.25">
      <c r="A36" s="45"/>
      <c r="B36" s="46"/>
      <c r="C36" s="46"/>
      <c r="D36" s="46"/>
    </row>
    <row r="37" spans="1:4" s="1" customFormat="1" x14ac:dyDescent="0.25">
      <c r="A37" s="45"/>
      <c r="B37" s="46"/>
      <c r="C37" s="46"/>
      <c r="D37" s="46"/>
    </row>
    <row r="38" spans="1:4" s="1" customFormat="1" x14ac:dyDescent="0.25">
      <c r="A38" s="45"/>
      <c r="B38" s="45"/>
      <c r="C38" s="45"/>
      <c r="D38" s="46"/>
    </row>
    <row r="39" spans="1:4" s="1" customFormat="1" x14ac:dyDescent="0.25">
      <c r="A39" s="45"/>
      <c r="B39" s="45"/>
      <c r="C39" s="45"/>
      <c r="D39" s="46"/>
    </row>
    <row r="40" spans="1:4" s="1" customFormat="1" x14ac:dyDescent="0.25">
      <c r="A40" s="45"/>
      <c r="B40" s="45"/>
      <c r="C40" s="45"/>
      <c r="D40" s="46"/>
    </row>
    <row r="41" spans="1:4" s="1" customFormat="1" x14ac:dyDescent="0.25">
      <c r="A41" s="45"/>
      <c r="B41" s="45"/>
      <c r="C41" s="45"/>
      <c r="D41" s="46"/>
    </row>
    <row r="42" spans="1:4" s="1" customFormat="1" x14ac:dyDescent="0.25">
      <c r="A42" s="45"/>
      <c r="B42" s="45"/>
      <c r="C42" s="45"/>
      <c r="D42" s="46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workbookViewId="0">
      <selection activeCell="D19" sqref="D19"/>
    </sheetView>
  </sheetViews>
  <sheetFormatPr defaultRowHeight="15" x14ac:dyDescent="0.25"/>
  <cols>
    <col min="1" max="1" width="4.28515625" customWidth="1"/>
    <col min="2" max="2" width="46" customWidth="1"/>
    <col min="4" max="4" width="10.7109375" customWidth="1"/>
  </cols>
  <sheetData>
    <row r="1" spans="1:4" ht="15.75" x14ac:dyDescent="0.25">
      <c r="A1" s="1"/>
      <c r="B1" s="69" t="s">
        <v>65</v>
      </c>
      <c r="C1" s="69"/>
      <c r="D1" s="69"/>
    </row>
    <row r="2" spans="1:4" ht="15.75" x14ac:dyDescent="0.25">
      <c r="A2" s="1"/>
      <c r="B2" s="2" t="s">
        <v>54</v>
      </c>
      <c r="C2" s="1"/>
      <c r="D2" s="1"/>
    </row>
    <row r="3" spans="1:4" x14ac:dyDescent="0.25">
      <c r="A3" s="1"/>
      <c r="B3" s="67" t="s">
        <v>29</v>
      </c>
      <c r="C3" s="67"/>
      <c r="D3" s="67"/>
    </row>
    <row r="4" spans="1:4" ht="26.25" x14ac:dyDescent="0.25">
      <c r="A4" s="8"/>
      <c r="B4" s="41" t="s">
        <v>0</v>
      </c>
      <c r="C4" s="8" t="s">
        <v>1</v>
      </c>
      <c r="D4" s="9" t="s">
        <v>25</v>
      </c>
    </row>
    <row r="5" spans="1:4" x14ac:dyDescent="0.25">
      <c r="A5" s="8"/>
      <c r="B5" s="3" t="s">
        <v>6</v>
      </c>
      <c r="C5" s="8"/>
      <c r="D5" s="8"/>
    </row>
    <row r="6" spans="1:4" x14ac:dyDescent="0.25">
      <c r="A6" s="45">
        <v>1</v>
      </c>
      <c r="B6" s="45" t="s">
        <v>80</v>
      </c>
      <c r="C6" s="45">
        <v>1328.5</v>
      </c>
      <c r="D6" s="46"/>
    </row>
    <row r="7" spans="1:4" ht="30" x14ac:dyDescent="0.25">
      <c r="A7" s="45">
        <v>2</v>
      </c>
      <c r="B7" s="45" t="s">
        <v>81</v>
      </c>
      <c r="C7" s="45">
        <v>1311.5</v>
      </c>
      <c r="D7" s="46"/>
    </row>
    <row r="8" spans="1:4" x14ac:dyDescent="0.25">
      <c r="A8" s="45">
        <v>3</v>
      </c>
      <c r="B8" s="46" t="s">
        <v>79</v>
      </c>
      <c r="C8" s="45">
        <f>SUM(C6:C7)</f>
        <v>2640</v>
      </c>
      <c r="D8" s="46">
        <f>C8</f>
        <v>2640</v>
      </c>
    </row>
    <row r="9" spans="1:4" x14ac:dyDescent="0.25">
      <c r="A9" s="45"/>
      <c r="B9" s="46" t="s">
        <v>7</v>
      </c>
      <c r="C9" s="45"/>
      <c r="D9" s="45"/>
    </row>
    <row r="10" spans="1:4" x14ac:dyDescent="0.25">
      <c r="A10" s="45">
        <v>1</v>
      </c>
      <c r="B10" s="45" t="s">
        <v>87</v>
      </c>
      <c r="C10" s="45">
        <v>1949.5</v>
      </c>
      <c r="D10" s="45">
        <f>C10+D8</f>
        <v>4589.5</v>
      </c>
    </row>
    <row r="11" spans="1:4" x14ac:dyDescent="0.25">
      <c r="A11" s="45"/>
      <c r="B11" s="46" t="s">
        <v>9</v>
      </c>
      <c r="C11" s="46"/>
      <c r="D11" s="46"/>
    </row>
    <row r="12" spans="1:4" ht="30" x14ac:dyDescent="0.25">
      <c r="A12" s="45">
        <v>1</v>
      </c>
      <c r="B12" s="45" t="s">
        <v>93</v>
      </c>
      <c r="C12" s="45">
        <v>1225</v>
      </c>
      <c r="D12" s="46">
        <f>C12+D10</f>
        <v>5814.5</v>
      </c>
    </row>
    <row r="13" spans="1:4" x14ac:dyDescent="0.25">
      <c r="A13" s="45"/>
      <c r="B13" s="46" t="s">
        <v>12</v>
      </c>
      <c r="C13" s="46"/>
      <c r="D13" s="46"/>
    </row>
    <row r="14" spans="1:4" ht="30" x14ac:dyDescent="0.25">
      <c r="A14" s="45">
        <v>1</v>
      </c>
      <c r="B14" s="45" t="s">
        <v>100</v>
      </c>
      <c r="C14" s="45">
        <v>1286.25</v>
      </c>
      <c r="D14" s="46">
        <f>C14+D12</f>
        <v>7100.75</v>
      </c>
    </row>
    <row r="15" spans="1:4" x14ac:dyDescent="0.25">
      <c r="A15" s="45"/>
      <c r="B15" s="46" t="s">
        <v>13</v>
      </c>
      <c r="C15" s="45"/>
      <c r="D15" s="45"/>
    </row>
    <row r="16" spans="1:4" x14ac:dyDescent="0.25">
      <c r="A16" s="45">
        <v>1</v>
      </c>
      <c r="B16" s="45" t="s">
        <v>105</v>
      </c>
      <c r="C16" s="45">
        <v>621.5</v>
      </c>
      <c r="D16" s="46">
        <f>C16+D14</f>
        <v>7722.25</v>
      </c>
    </row>
    <row r="17" spans="1:4" x14ac:dyDescent="0.25">
      <c r="A17" s="45"/>
      <c r="B17" s="46" t="s">
        <v>14</v>
      </c>
      <c r="C17" s="46"/>
      <c r="D17" s="46"/>
    </row>
    <row r="18" spans="1:4" x14ac:dyDescent="0.25">
      <c r="A18" s="45">
        <v>1</v>
      </c>
      <c r="B18" s="45" t="s">
        <v>111</v>
      </c>
      <c r="C18" s="45">
        <v>1936.5</v>
      </c>
      <c r="D18" s="46">
        <f>C18+D16</f>
        <v>9658.75</v>
      </c>
    </row>
    <row r="19" spans="1:4" x14ac:dyDescent="0.25">
      <c r="A19" s="45"/>
      <c r="B19" s="45"/>
      <c r="C19" s="45"/>
      <c r="D19" s="46"/>
    </row>
    <row r="20" spans="1:4" x14ac:dyDescent="0.25">
      <c r="A20" s="45"/>
      <c r="B20" s="46"/>
      <c r="C20" s="45"/>
      <c r="D20" s="46"/>
    </row>
    <row r="21" spans="1:4" x14ac:dyDescent="0.25">
      <c r="A21" s="45"/>
      <c r="B21" s="45"/>
      <c r="C21" s="46"/>
      <c r="D21" s="46"/>
    </row>
    <row r="22" spans="1:4" x14ac:dyDescent="0.25">
      <c r="A22" s="45"/>
      <c r="B22" s="46"/>
      <c r="C22" s="45"/>
      <c r="D22" s="46"/>
    </row>
    <row r="23" spans="1:4" x14ac:dyDescent="0.25">
      <c r="A23" s="45"/>
      <c r="B23" s="45"/>
      <c r="C23" s="45"/>
      <c r="D23" s="46"/>
    </row>
    <row r="24" spans="1:4" x14ac:dyDescent="0.25">
      <c r="A24" s="45"/>
      <c r="B24" s="46"/>
      <c r="C24" s="45"/>
      <c r="D24" s="46"/>
    </row>
    <row r="25" spans="1:4" x14ac:dyDescent="0.25">
      <c r="A25" s="45"/>
      <c r="B25" s="45"/>
      <c r="C25" s="45"/>
      <c r="D25" s="46"/>
    </row>
    <row r="26" spans="1:4" x14ac:dyDescent="0.25">
      <c r="A26" s="45"/>
      <c r="B26" s="46"/>
      <c r="C26" s="45"/>
      <c r="D26" s="46"/>
    </row>
    <row r="27" spans="1:4" x14ac:dyDescent="0.25">
      <c r="A27" s="45"/>
      <c r="B27" s="45"/>
      <c r="C27" s="45"/>
      <c r="D27" s="46"/>
    </row>
    <row r="28" spans="1:4" x14ac:dyDescent="0.25">
      <c r="A28" s="45"/>
      <c r="B28" s="46"/>
      <c r="C28" s="45"/>
      <c r="D28" s="46"/>
    </row>
    <row r="29" spans="1:4" x14ac:dyDescent="0.25">
      <c r="A29" s="45"/>
      <c r="B29" s="45"/>
      <c r="C29" s="45"/>
      <c r="D29" s="46"/>
    </row>
    <row r="30" spans="1:4" x14ac:dyDescent="0.25">
      <c r="A30" s="45"/>
      <c r="B30" s="45"/>
      <c r="C30" s="45"/>
      <c r="D30" s="46"/>
    </row>
    <row r="31" spans="1:4" x14ac:dyDescent="0.25">
      <c r="A31" s="45"/>
      <c r="B31" s="45"/>
      <c r="C31" s="45"/>
      <c r="D31" s="46"/>
    </row>
    <row r="32" spans="1:4" x14ac:dyDescent="0.25">
      <c r="A32" s="45"/>
      <c r="B32" s="46"/>
      <c r="C32" s="45"/>
      <c r="D32" s="49"/>
    </row>
    <row r="33" spans="1:4" x14ac:dyDescent="0.25">
      <c r="A33" s="47"/>
      <c r="B33" s="45"/>
      <c r="C33" s="45"/>
      <c r="D33" s="46"/>
    </row>
    <row r="34" spans="1:4" x14ac:dyDescent="0.25">
      <c r="A34" s="47"/>
      <c r="B34" s="45"/>
      <c r="C34" s="45"/>
      <c r="D34" s="49"/>
    </row>
    <row r="35" spans="1:4" x14ac:dyDescent="0.25">
      <c r="A35" s="47"/>
      <c r="B35" s="45"/>
      <c r="C35" s="45"/>
      <c r="D35" s="49"/>
    </row>
    <row r="36" spans="1:4" x14ac:dyDescent="0.25">
      <c r="A36" s="47"/>
      <c r="B36" s="48"/>
      <c r="C36" s="47"/>
      <c r="D36" s="49"/>
    </row>
    <row r="37" spans="1:4" x14ac:dyDescent="0.25">
      <c r="A37" s="47"/>
      <c r="B37" s="46"/>
      <c r="C37" s="45"/>
      <c r="D37" s="47"/>
    </row>
    <row r="38" spans="1:4" x14ac:dyDescent="0.25">
      <c r="A38" s="47"/>
      <c r="B38" s="48"/>
      <c r="C38" s="47"/>
      <c r="D38" s="49"/>
    </row>
    <row r="39" spans="1:4" x14ac:dyDescent="0.25">
      <c r="A39" s="47"/>
      <c r="B39" s="45"/>
      <c r="C39" s="45"/>
      <c r="D39" s="47"/>
    </row>
    <row r="40" spans="1:4" x14ac:dyDescent="0.25">
      <c r="A40" s="33"/>
      <c r="B40" s="12"/>
      <c r="C40" s="32"/>
      <c r="D40" s="13"/>
    </row>
    <row r="41" spans="1:4" x14ac:dyDescent="0.25">
      <c r="A41" s="14"/>
      <c r="B41" s="12"/>
      <c r="C41" s="14"/>
      <c r="D41" s="14"/>
    </row>
    <row r="42" spans="1:4" x14ac:dyDescent="0.25">
      <c r="A42" s="14"/>
      <c r="B42" s="16"/>
      <c r="C42" s="14"/>
      <c r="D42" s="13"/>
    </row>
    <row r="43" spans="1:4" x14ac:dyDescent="0.25">
      <c r="A43" s="14"/>
      <c r="B43" s="25"/>
      <c r="C43" s="13"/>
      <c r="D43" s="13"/>
    </row>
  </sheetData>
  <mergeCells count="2">
    <mergeCell ref="B1:D1"/>
    <mergeCell ref="B3:D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workbookViewId="0">
      <selection activeCell="B14" sqref="B14"/>
    </sheetView>
  </sheetViews>
  <sheetFormatPr defaultRowHeight="15" x14ac:dyDescent="0.25"/>
  <cols>
    <col min="1" max="1" width="4" customWidth="1"/>
    <col min="2" max="2" width="48.28515625" customWidth="1"/>
    <col min="4" max="4" width="13.140625" customWidth="1"/>
  </cols>
  <sheetData>
    <row r="1" spans="1:8" ht="21" x14ac:dyDescent="0.35">
      <c r="A1" s="1"/>
      <c r="B1" s="71" t="s">
        <v>65</v>
      </c>
      <c r="C1" s="71"/>
      <c r="D1" s="71"/>
      <c r="E1" s="7"/>
      <c r="F1" s="7"/>
      <c r="G1" s="7"/>
      <c r="H1" s="7"/>
    </row>
    <row r="2" spans="1:8" ht="21.6" customHeight="1" x14ac:dyDescent="0.25">
      <c r="A2" s="6"/>
      <c r="B2" s="70" t="s">
        <v>31</v>
      </c>
      <c r="C2" s="70"/>
      <c r="D2" s="70"/>
      <c r="E2" s="1"/>
      <c r="F2" s="1"/>
      <c r="G2" s="1"/>
      <c r="H2" s="1"/>
    </row>
    <row r="3" spans="1:8" ht="17.25" customHeight="1" x14ac:dyDescent="0.25">
      <c r="A3" s="6"/>
      <c r="B3" s="71" t="s">
        <v>46</v>
      </c>
      <c r="C3" s="71"/>
      <c r="D3" s="71"/>
      <c r="E3" s="1"/>
      <c r="F3" s="1"/>
      <c r="G3" s="1"/>
      <c r="H3" s="1"/>
    </row>
    <row r="4" spans="1:8" x14ac:dyDescent="0.25">
      <c r="A4" s="8"/>
      <c r="B4" s="9" t="s">
        <v>0</v>
      </c>
      <c r="C4" s="8" t="s">
        <v>1</v>
      </c>
      <c r="D4" s="8" t="s">
        <v>25</v>
      </c>
      <c r="E4" s="1"/>
      <c r="F4" s="1"/>
      <c r="G4" s="1"/>
      <c r="H4" s="1"/>
    </row>
    <row r="5" spans="1:8" ht="15.75" x14ac:dyDescent="0.25">
      <c r="A5" s="55"/>
      <c r="B5" s="56"/>
      <c r="C5" s="55"/>
      <c r="D5" s="10"/>
      <c r="E5" s="1"/>
      <c r="F5" s="1"/>
      <c r="G5" s="1"/>
      <c r="H5" s="1"/>
    </row>
    <row r="6" spans="1:8" x14ac:dyDescent="0.25">
      <c r="A6" s="45"/>
      <c r="B6" s="45"/>
      <c r="C6" s="57"/>
      <c r="D6" s="3"/>
    </row>
    <row r="7" spans="1:8" x14ac:dyDescent="0.25">
      <c r="A7" s="45"/>
      <c r="B7" s="46"/>
      <c r="C7" s="57"/>
      <c r="D7" s="3"/>
    </row>
    <row r="8" spans="1:8" x14ac:dyDescent="0.25">
      <c r="A8" s="47"/>
      <c r="B8" s="45"/>
      <c r="C8" s="57"/>
      <c r="D8" s="13"/>
    </row>
    <row r="9" spans="1:8" x14ac:dyDescent="0.25">
      <c r="A9" s="47"/>
      <c r="B9" s="45"/>
      <c r="C9" s="57"/>
      <c r="D9" s="44"/>
    </row>
    <row r="10" spans="1:8" x14ac:dyDescent="0.25">
      <c r="A10" s="58"/>
      <c r="B10" s="65"/>
      <c r="C10" s="49"/>
      <c r="D10" s="13"/>
    </row>
    <row r="11" spans="1:8" x14ac:dyDescent="0.25">
      <c r="A11" s="59"/>
      <c r="B11" s="60"/>
      <c r="C11" s="61"/>
      <c r="D11" s="15"/>
    </row>
    <row r="12" spans="1:8" x14ac:dyDescent="0.25">
      <c r="A12" s="14"/>
      <c r="B12" s="12"/>
      <c r="C12" s="14"/>
      <c r="D12" s="14"/>
    </row>
    <row r="13" spans="1:8" x14ac:dyDescent="0.25">
      <c r="A13" s="14"/>
      <c r="B13" s="14"/>
      <c r="C13" s="14"/>
      <c r="D13" s="14"/>
    </row>
    <row r="14" spans="1:8" x14ac:dyDescent="0.25">
      <c r="A14" s="14"/>
      <c r="B14" s="14"/>
      <c r="C14" s="14"/>
      <c r="D14" s="14"/>
    </row>
    <row r="15" spans="1:8" x14ac:dyDescent="0.25">
      <c r="A15" s="14"/>
      <c r="B15" s="13"/>
      <c r="C15" s="13"/>
      <c r="D15" s="13"/>
    </row>
    <row r="16" spans="1:8" x14ac:dyDescent="0.25">
      <c r="A16" s="14"/>
      <c r="B16" s="13"/>
      <c r="C16" s="14"/>
      <c r="D16" s="14"/>
    </row>
    <row r="17" spans="1:4" x14ac:dyDescent="0.25">
      <c r="A17" s="14"/>
      <c r="B17" s="34"/>
      <c r="C17" s="14"/>
      <c r="D17" s="14"/>
    </row>
    <row r="18" spans="1:4" x14ac:dyDescent="0.25">
      <c r="A18" s="14"/>
      <c r="B18" s="14"/>
      <c r="C18" s="14"/>
      <c r="D18" s="14"/>
    </row>
    <row r="19" spans="1:4" x14ac:dyDescent="0.25">
      <c r="A19" s="14"/>
      <c r="B19" s="13"/>
      <c r="C19" s="13"/>
      <c r="D19" s="13"/>
    </row>
    <row r="20" spans="1:4" x14ac:dyDescent="0.25">
      <c r="A20" s="14"/>
      <c r="B20" s="13"/>
      <c r="C20" s="14"/>
      <c r="D20" s="14"/>
    </row>
    <row r="21" spans="1:4" x14ac:dyDescent="0.25">
      <c r="A21" s="14"/>
      <c r="B21" s="16"/>
      <c r="C21" s="14"/>
      <c r="D21" s="14"/>
    </row>
    <row r="22" spans="1:4" x14ac:dyDescent="0.25">
      <c r="A22" s="14"/>
      <c r="B22" s="12"/>
      <c r="C22" s="14"/>
      <c r="D22" s="14"/>
    </row>
    <row r="23" spans="1:4" x14ac:dyDescent="0.25">
      <c r="A23" s="14"/>
      <c r="B23" s="13"/>
      <c r="C23" s="13"/>
      <c r="D23" s="13"/>
    </row>
    <row r="24" spans="1:4" x14ac:dyDescent="0.25">
      <c r="A24" s="14"/>
      <c r="B24" s="17"/>
      <c r="C24" s="14"/>
      <c r="D24" s="14"/>
    </row>
    <row r="25" spans="1:4" x14ac:dyDescent="0.25">
      <c r="A25" s="14"/>
      <c r="B25" s="16"/>
      <c r="C25" s="14"/>
      <c r="D25" s="14"/>
    </row>
    <row r="26" spans="1:4" x14ac:dyDescent="0.25">
      <c r="A26" s="14"/>
      <c r="B26" s="32"/>
      <c r="C26" s="33"/>
      <c r="D26" s="13"/>
    </row>
    <row r="27" spans="1:4" x14ac:dyDescent="0.25">
      <c r="A27" s="14"/>
      <c r="B27" s="17"/>
      <c r="C27" s="13"/>
      <c r="D27" s="13"/>
    </row>
    <row r="28" spans="1:4" x14ac:dyDescent="0.25">
      <c r="A28" s="14"/>
      <c r="B28" s="19"/>
      <c r="C28" s="14"/>
      <c r="D28" s="14"/>
    </row>
    <row r="29" spans="1:4" x14ac:dyDescent="0.25">
      <c r="A29" s="14"/>
      <c r="B29" s="17"/>
      <c r="C29" s="13"/>
      <c r="D29" s="13"/>
    </row>
    <row r="30" spans="1:4" x14ac:dyDescent="0.25">
      <c r="A30" s="14"/>
      <c r="B30" s="17"/>
      <c r="C30" s="14"/>
      <c r="D30" s="14"/>
    </row>
    <row r="31" spans="1:4" x14ac:dyDescent="0.25">
      <c r="A31" s="14"/>
      <c r="B31" s="26"/>
      <c r="C31" s="14"/>
      <c r="D31" s="14"/>
    </row>
    <row r="32" spans="1:4" x14ac:dyDescent="0.25">
      <c r="A32" s="14"/>
      <c r="B32" s="17"/>
      <c r="C32" s="13"/>
      <c r="D32" s="13"/>
    </row>
  </sheetData>
  <mergeCells count="3">
    <mergeCell ref="B2:D2"/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workbookViewId="0">
      <selection activeCell="B2" sqref="B2:D2"/>
    </sheetView>
  </sheetViews>
  <sheetFormatPr defaultRowHeight="15" x14ac:dyDescent="0.25"/>
  <cols>
    <col min="1" max="1" width="6.140625" customWidth="1"/>
    <col min="2" max="2" width="54.7109375" customWidth="1"/>
  </cols>
  <sheetData>
    <row r="1" spans="1:4" ht="15.75" x14ac:dyDescent="0.25">
      <c r="A1" s="1"/>
      <c r="B1" s="71" t="s">
        <v>76</v>
      </c>
      <c r="C1" s="71"/>
      <c r="D1" s="71"/>
    </row>
    <row r="2" spans="1:4" ht="15.75" x14ac:dyDescent="0.25">
      <c r="A2" s="6"/>
      <c r="B2" s="70" t="s">
        <v>31</v>
      </c>
      <c r="C2" s="70"/>
      <c r="D2" s="70"/>
    </row>
    <row r="3" spans="1:4" ht="15.75" x14ac:dyDescent="0.25">
      <c r="A3" s="6"/>
      <c r="B3" s="71" t="s">
        <v>5</v>
      </c>
      <c r="C3" s="71"/>
      <c r="D3" s="71"/>
    </row>
    <row r="4" spans="1:4" ht="26.25" x14ac:dyDescent="0.25">
      <c r="A4" s="8"/>
      <c r="B4" s="9" t="s">
        <v>0</v>
      </c>
      <c r="C4" s="8" t="s">
        <v>1</v>
      </c>
      <c r="D4" s="9" t="s">
        <v>25</v>
      </c>
    </row>
    <row r="5" spans="1:4" x14ac:dyDescent="0.25">
      <c r="A5" s="8"/>
      <c r="B5" s="10"/>
      <c r="C5" s="10"/>
      <c r="D5" s="8"/>
    </row>
    <row r="6" spans="1:4" x14ac:dyDescent="0.25">
      <c r="A6" s="12"/>
      <c r="B6" s="12"/>
      <c r="C6" s="12"/>
      <c r="D6" s="12"/>
    </row>
    <row r="7" spans="1:4" x14ac:dyDescent="0.25">
      <c r="A7" s="13"/>
      <c r="B7" s="13"/>
      <c r="C7" s="12"/>
      <c r="D7" s="13"/>
    </row>
    <row r="8" spans="1:4" x14ac:dyDescent="0.25">
      <c r="A8" s="14"/>
      <c r="B8" s="3"/>
      <c r="C8" s="14"/>
      <c r="D8" s="14"/>
    </row>
    <row r="9" spans="1:4" x14ac:dyDescent="0.25">
      <c r="A9" s="14"/>
      <c r="B9" s="12"/>
      <c r="C9" s="14"/>
      <c r="D9" s="14"/>
    </row>
    <row r="10" spans="1:4" x14ac:dyDescent="0.25">
      <c r="A10" s="33"/>
      <c r="B10" s="32"/>
      <c r="C10" s="33"/>
      <c r="D10" s="13"/>
    </row>
    <row r="11" spans="1:4" x14ac:dyDescent="0.25">
      <c r="A11" s="33"/>
      <c r="B11" s="32"/>
      <c r="C11" s="33"/>
      <c r="D11" s="13"/>
    </row>
    <row r="12" spans="1:4" x14ac:dyDescent="0.25">
      <c r="A12" s="13"/>
      <c r="B12" s="3"/>
      <c r="C12" s="13"/>
      <c r="D12" s="13"/>
    </row>
    <row r="13" spans="1:4" x14ac:dyDescent="0.25">
      <c r="A13" s="13"/>
      <c r="B13" s="3"/>
      <c r="C13" s="13"/>
      <c r="D13" s="13"/>
    </row>
    <row r="14" spans="1:4" x14ac:dyDescent="0.25">
      <c r="A14" s="14"/>
      <c r="B14" s="12"/>
      <c r="C14" s="14"/>
      <c r="D14" s="14"/>
    </row>
    <row r="15" spans="1:4" x14ac:dyDescent="0.25">
      <c r="A15" s="14"/>
      <c r="B15" s="3"/>
      <c r="C15" s="13"/>
      <c r="D15" s="13"/>
    </row>
    <row r="16" spans="1:4" x14ac:dyDescent="0.25">
      <c r="A16" s="14"/>
      <c r="B16" s="3"/>
      <c r="C16" s="14"/>
      <c r="D16" s="14"/>
    </row>
    <row r="17" spans="1:4" x14ac:dyDescent="0.25">
      <c r="A17" s="14"/>
      <c r="B17" s="32"/>
      <c r="C17" s="14"/>
      <c r="D17" s="14"/>
    </row>
    <row r="18" spans="1:4" x14ac:dyDescent="0.25">
      <c r="A18" s="14"/>
      <c r="B18" s="3"/>
      <c r="C18" s="13"/>
      <c r="D18" s="13"/>
    </row>
    <row r="19" spans="1:4" x14ac:dyDescent="0.25">
      <c r="A19" s="14"/>
      <c r="B19" s="3"/>
      <c r="C19" s="13"/>
      <c r="D19" s="13"/>
    </row>
    <row r="20" spans="1:4" x14ac:dyDescent="0.25">
      <c r="A20" s="14"/>
      <c r="B20" s="32"/>
      <c r="C20" s="14"/>
      <c r="D20" s="14"/>
    </row>
    <row r="21" spans="1:4" x14ac:dyDescent="0.25">
      <c r="A21" s="14"/>
      <c r="B21" s="12"/>
      <c r="C21" s="14"/>
      <c r="D21" s="14"/>
    </row>
    <row r="22" spans="1:4" x14ac:dyDescent="0.25">
      <c r="A22" s="14"/>
      <c r="B22" s="3"/>
      <c r="C22" s="13"/>
      <c r="D22" s="13"/>
    </row>
    <row r="23" spans="1:4" x14ac:dyDescent="0.25">
      <c r="A23" s="14"/>
      <c r="B23" s="25"/>
      <c r="C23" s="14"/>
      <c r="D23" s="14"/>
    </row>
    <row r="24" spans="1:4" x14ac:dyDescent="0.25">
      <c r="A24" s="14"/>
      <c r="B24" s="16"/>
      <c r="C24" s="14"/>
      <c r="D24" s="14"/>
    </row>
    <row r="25" spans="1:4" x14ac:dyDescent="0.25">
      <c r="A25" s="14"/>
      <c r="B25" s="25"/>
      <c r="C25" s="13"/>
      <c r="D25" s="13"/>
    </row>
    <row r="26" spans="1:4" x14ac:dyDescent="0.25">
      <c r="A26" s="14"/>
      <c r="B26" s="25"/>
      <c r="C26" s="14"/>
      <c r="D26" s="14"/>
    </row>
    <row r="27" spans="1:4" x14ac:dyDescent="0.25">
      <c r="A27" s="14"/>
      <c r="B27" s="16"/>
      <c r="C27" s="14"/>
      <c r="D27" s="14"/>
    </row>
    <row r="28" spans="1:4" x14ac:dyDescent="0.25">
      <c r="A28" s="14"/>
      <c r="B28" s="25"/>
      <c r="C28" s="13"/>
      <c r="D28" s="13"/>
    </row>
    <row r="29" spans="1:4" x14ac:dyDescent="0.25">
      <c r="A29" s="14"/>
      <c r="B29" s="25"/>
      <c r="C29" s="14"/>
      <c r="D29" s="14"/>
    </row>
    <row r="30" spans="1:4" x14ac:dyDescent="0.25">
      <c r="A30" s="14"/>
      <c r="B30" s="18"/>
      <c r="C30" s="33"/>
      <c r="D30" s="13"/>
    </row>
    <row r="31" spans="1:4" x14ac:dyDescent="0.25">
      <c r="A31" s="14"/>
      <c r="B31" s="25"/>
      <c r="C31" s="13"/>
      <c r="D31" s="13"/>
    </row>
    <row r="32" spans="1:4" x14ac:dyDescent="0.25">
      <c r="A32" s="14"/>
      <c r="B32" s="18"/>
      <c r="C32" s="14"/>
      <c r="D32" s="14"/>
    </row>
    <row r="33" spans="1:4" x14ac:dyDescent="0.25">
      <c r="A33" s="14"/>
      <c r="B33" s="25"/>
      <c r="C33" s="13"/>
      <c r="D33" s="13"/>
    </row>
  </sheetData>
  <mergeCells count="3">
    <mergeCell ref="B1:D1"/>
    <mergeCell ref="B2:D2"/>
    <mergeCell ref="B3:D3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D11" sqref="D11"/>
    </sheetView>
  </sheetViews>
  <sheetFormatPr defaultRowHeight="15" x14ac:dyDescent="0.25"/>
  <cols>
    <col min="1" max="1" width="3.7109375" customWidth="1"/>
    <col min="2" max="2" width="49.42578125" customWidth="1"/>
    <col min="3" max="3" width="10.5703125" customWidth="1"/>
    <col min="4" max="4" width="12.7109375" customWidth="1"/>
  </cols>
  <sheetData>
    <row r="1" spans="1:8" ht="21" x14ac:dyDescent="0.35">
      <c r="A1" s="1"/>
      <c r="B1" s="71" t="s">
        <v>76</v>
      </c>
      <c r="C1" s="71"/>
      <c r="D1" s="71"/>
      <c r="E1" s="7"/>
      <c r="F1" s="7"/>
      <c r="G1" s="7"/>
      <c r="H1" s="7"/>
    </row>
    <row r="2" spans="1:8" ht="15.75" x14ac:dyDescent="0.25">
      <c r="A2" s="6"/>
      <c r="B2" s="70" t="s">
        <v>31</v>
      </c>
      <c r="C2" s="70"/>
      <c r="D2" s="70"/>
      <c r="E2" s="1"/>
      <c r="F2" s="1"/>
      <c r="G2" s="1"/>
      <c r="H2" s="1"/>
    </row>
    <row r="3" spans="1:8" ht="15.75" x14ac:dyDescent="0.25">
      <c r="A3" s="6"/>
      <c r="B3" s="71" t="s">
        <v>47</v>
      </c>
      <c r="C3" s="71"/>
      <c r="D3" s="71"/>
      <c r="E3" s="1"/>
      <c r="F3" s="1"/>
      <c r="G3" s="1"/>
      <c r="H3" s="1"/>
    </row>
    <row r="4" spans="1:8" x14ac:dyDescent="0.25">
      <c r="A4" s="8"/>
      <c r="B4" s="41" t="s">
        <v>0</v>
      </c>
      <c r="C4" s="8" t="s">
        <v>1</v>
      </c>
      <c r="D4" s="9" t="s">
        <v>25</v>
      </c>
      <c r="E4" s="1"/>
      <c r="F4" s="1"/>
      <c r="G4" s="1"/>
      <c r="H4" s="1"/>
    </row>
    <row r="5" spans="1:8" x14ac:dyDescent="0.25">
      <c r="A5" s="45"/>
      <c r="B5" s="46" t="s">
        <v>6</v>
      </c>
      <c r="C5" s="45"/>
      <c r="D5" s="45"/>
      <c r="E5" s="1"/>
      <c r="F5" s="1"/>
      <c r="G5" s="1"/>
      <c r="H5" s="1"/>
    </row>
    <row r="6" spans="1:8" s="1" customFormat="1" x14ac:dyDescent="0.25">
      <c r="A6" s="45">
        <v>1</v>
      </c>
      <c r="B6" s="45" t="s">
        <v>82</v>
      </c>
      <c r="C6" s="46">
        <v>16864</v>
      </c>
      <c r="D6" s="46">
        <f>C6</f>
        <v>16864</v>
      </c>
    </row>
    <row r="7" spans="1:8" s="5" customFormat="1" x14ac:dyDescent="0.25">
      <c r="A7" s="49"/>
      <c r="B7" s="49" t="s">
        <v>7</v>
      </c>
      <c r="C7" s="49"/>
      <c r="D7" s="49"/>
    </row>
    <row r="8" spans="1:8" x14ac:dyDescent="0.25">
      <c r="A8" s="47">
        <v>1</v>
      </c>
      <c r="B8" s="45" t="s">
        <v>88</v>
      </c>
      <c r="C8" s="49">
        <v>43056</v>
      </c>
      <c r="D8" s="49">
        <f>C8+D6</f>
        <v>59920</v>
      </c>
    </row>
    <row r="9" spans="1:8" x14ac:dyDescent="0.25">
      <c r="A9" s="47"/>
      <c r="B9" s="46" t="s">
        <v>10</v>
      </c>
      <c r="C9" s="47"/>
      <c r="D9" s="47"/>
    </row>
    <row r="10" spans="1:8" s="5" customFormat="1" ht="30" x14ac:dyDescent="0.25">
      <c r="A10" s="47">
        <v>1</v>
      </c>
      <c r="B10" s="45" t="s">
        <v>94</v>
      </c>
      <c r="C10" s="49">
        <v>16135</v>
      </c>
      <c r="D10" s="49">
        <f>C10+D8</f>
        <v>76055</v>
      </c>
    </row>
    <row r="11" spans="1:8" x14ac:dyDescent="0.25">
      <c r="A11" s="47"/>
      <c r="B11" s="47"/>
      <c r="C11" s="47"/>
      <c r="D11" s="49"/>
    </row>
    <row r="12" spans="1:8" x14ac:dyDescent="0.25">
      <c r="A12" s="47"/>
      <c r="B12" s="45"/>
      <c r="C12" s="47"/>
      <c r="D12" s="49"/>
    </row>
    <row r="13" spans="1:8" x14ac:dyDescent="0.25">
      <c r="A13" s="47"/>
      <c r="B13" s="45"/>
      <c r="C13" s="47"/>
      <c r="D13" s="49"/>
    </row>
    <row r="14" spans="1:8" x14ac:dyDescent="0.25">
      <c r="A14" s="47"/>
      <c r="B14" s="45"/>
      <c r="C14" s="47"/>
      <c r="D14" s="47"/>
    </row>
    <row r="15" spans="1:8" x14ac:dyDescent="0.25">
      <c r="A15" s="47"/>
      <c r="B15" s="46"/>
      <c r="C15" s="49"/>
      <c r="D15" s="49"/>
    </row>
    <row r="16" spans="1:8" x14ac:dyDescent="0.25">
      <c r="A16" s="47"/>
      <c r="B16" s="46"/>
      <c r="C16" s="47"/>
      <c r="D16" s="47"/>
    </row>
    <row r="17" spans="1:4" x14ac:dyDescent="0.25">
      <c r="A17" s="47"/>
      <c r="B17" s="45"/>
      <c r="C17" s="47"/>
      <c r="D17" s="47"/>
    </row>
    <row r="18" spans="1:4" x14ac:dyDescent="0.25">
      <c r="A18" s="47"/>
      <c r="B18" s="46"/>
      <c r="C18" s="49"/>
      <c r="D18" s="49"/>
    </row>
    <row r="19" spans="1:4" x14ac:dyDescent="0.25">
      <c r="A19" s="47"/>
      <c r="B19" s="46"/>
      <c r="C19" s="49"/>
      <c r="D19" s="49"/>
    </row>
    <row r="20" spans="1:4" x14ac:dyDescent="0.25">
      <c r="A20" s="47"/>
      <c r="B20" s="45"/>
      <c r="C20" s="47"/>
      <c r="D20" s="47"/>
    </row>
    <row r="21" spans="1:4" x14ac:dyDescent="0.25">
      <c r="A21" s="47"/>
      <c r="B21" s="45"/>
      <c r="C21" s="47"/>
      <c r="D21" s="47"/>
    </row>
    <row r="22" spans="1:4" x14ac:dyDescent="0.25">
      <c r="A22" s="47"/>
      <c r="B22" s="46"/>
      <c r="C22" s="49"/>
      <c r="D22" s="49"/>
    </row>
    <row r="23" spans="1:4" x14ac:dyDescent="0.25">
      <c r="A23" s="47"/>
      <c r="B23" s="50"/>
      <c r="C23" s="47"/>
      <c r="D23" s="47"/>
    </row>
    <row r="24" spans="1:4" x14ac:dyDescent="0.25">
      <c r="A24" s="47"/>
      <c r="B24" s="48"/>
      <c r="C24" s="47"/>
      <c r="D24" s="47"/>
    </row>
    <row r="25" spans="1:4" x14ac:dyDescent="0.25">
      <c r="A25" s="47"/>
      <c r="B25" s="50"/>
      <c r="C25" s="49"/>
      <c r="D25" s="49"/>
    </row>
    <row r="26" spans="1:4" x14ac:dyDescent="0.25">
      <c r="A26" s="47"/>
      <c r="B26" s="50"/>
      <c r="C26" s="47"/>
      <c r="D26" s="47"/>
    </row>
    <row r="27" spans="1:4" x14ac:dyDescent="0.25">
      <c r="A27" s="14"/>
      <c r="B27" s="16"/>
      <c r="C27" s="14"/>
      <c r="D27" s="14"/>
    </row>
  </sheetData>
  <mergeCells count="3">
    <mergeCell ref="B2:D2"/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7"/>
  <sheetViews>
    <sheetView view="pageBreakPreview" zoomScale="60" zoomScaleNormal="65" workbookViewId="0">
      <selection activeCell="M23" sqref="M23"/>
    </sheetView>
  </sheetViews>
  <sheetFormatPr defaultRowHeight="15" x14ac:dyDescent="0.25"/>
  <cols>
    <col min="1" max="1" width="28.5703125" style="1" customWidth="1"/>
    <col min="2" max="2" width="15" customWidth="1"/>
    <col min="3" max="3" width="17.140625" customWidth="1"/>
    <col min="4" max="4" width="18.7109375" customWidth="1"/>
    <col min="5" max="6" width="18.28515625" customWidth="1"/>
    <col min="7" max="7" width="15.140625" customWidth="1"/>
    <col min="8" max="8" width="15.28515625" customWidth="1"/>
    <col min="9" max="9" width="17.42578125" customWidth="1"/>
    <col min="10" max="10" width="15.140625" customWidth="1"/>
    <col min="11" max="11" width="14.85546875" customWidth="1"/>
    <col min="12" max="13" width="15.28515625" customWidth="1"/>
    <col min="14" max="14" width="19.28515625" customWidth="1"/>
  </cols>
  <sheetData>
    <row r="1" spans="1:14" ht="15.75" x14ac:dyDescent="0.25">
      <c r="A1" s="72" t="s">
        <v>64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</row>
    <row r="2" spans="1:14" ht="21" x14ac:dyDescent="0.35">
      <c r="A2" s="7" t="s">
        <v>31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s="11" customFormat="1" ht="20.25" customHeight="1" x14ac:dyDescent="0.25">
      <c r="A3" s="9"/>
      <c r="B3" s="27" t="s">
        <v>2</v>
      </c>
      <c r="C3" s="27" t="s">
        <v>6</v>
      </c>
      <c r="D3" s="27" t="s">
        <v>3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7" t="s">
        <v>12</v>
      </c>
      <c r="K3" s="27" t="s">
        <v>13</v>
      </c>
      <c r="L3" s="27" t="s">
        <v>14</v>
      </c>
      <c r="M3" s="27" t="s">
        <v>15</v>
      </c>
      <c r="N3" s="21" t="s">
        <v>16</v>
      </c>
    </row>
    <row r="4" spans="1:14" ht="39.75" customHeight="1" x14ac:dyDescent="0.35">
      <c r="A4" s="28" t="s">
        <v>27</v>
      </c>
      <c r="B4" s="22">
        <f>B5+B6+B8</f>
        <v>10940.86</v>
      </c>
      <c r="C4" s="22">
        <f t="shared" ref="C4:N4" si="0">C5+C6+C8</f>
        <v>10940.86</v>
      </c>
      <c r="D4" s="22">
        <f t="shared" si="0"/>
        <v>10940.86</v>
      </c>
      <c r="E4" s="22">
        <f>E5+E6+E7+E8</f>
        <v>10940.86</v>
      </c>
      <c r="F4" s="22">
        <f t="shared" si="0"/>
        <v>10940.86</v>
      </c>
      <c r="G4" s="22">
        <f t="shared" si="0"/>
        <v>10940.86</v>
      </c>
      <c r="H4" s="22">
        <f t="shared" si="0"/>
        <v>10940.86</v>
      </c>
      <c r="I4" s="22">
        <f t="shared" si="0"/>
        <v>10940.86</v>
      </c>
      <c r="J4" s="22">
        <f t="shared" si="0"/>
        <v>10940.86</v>
      </c>
      <c r="K4" s="22">
        <f t="shared" si="0"/>
        <v>10940.86</v>
      </c>
      <c r="L4" s="22">
        <f t="shared" si="0"/>
        <v>10940.86</v>
      </c>
      <c r="M4" s="22">
        <f t="shared" si="0"/>
        <v>10940.86</v>
      </c>
      <c r="N4" s="22">
        <f t="shared" si="0"/>
        <v>131290.32</v>
      </c>
    </row>
    <row r="5" spans="1:14" ht="39" customHeight="1" x14ac:dyDescent="0.35">
      <c r="A5" s="28" t="s">
        <v>48</v>
      </c>
      <c r="B5" s="23">
        <v>4847.78</v>
      </c>
      <c r="C5" s="23">
        <v>4847.78</v>
      </c>
      <c r="D5" s="23">
        <v>4847.78</v>
      </c>
      <c r="E5" s="23">
        <v>4847.78</v>
      </c>
      <c r="F5" s="23">
        <v>4847.78</v>
      </c>
      <c r="G5" s="23">
        <v>4847.78</v>
      </c>
      <c r="H5" s="23">
        <v>4847.78</v>
      </c>
      <c r="I5" s="23">
        <v>4847.78</v>
      </c>
      <c r="J5" s="23">
        <v>4847.78</v>
      </c>
      <c r="K5" s="23">
        <v>4847.78</v>
      </c>
      <c r="L5" s="23">
        <v>4847.78</v>
      </c>
      <c r="M5" s="23">
        <v>4847.78</v>
      </c>
      <c r="N5" s="23">
        <f t="shared" ref="N5:N23" si="1">SUM(B5:M5)</f>
        <v>58173.359999999993</v>
      </c>
    </row>
    <row r="6" spans="1:14" ht="44.25" customHeight="1" x14ac:dyDescent="0.35">
      <c r="A6" s="28" t="s">
        <v>49</v>
      </c>
      <c r="B6" s="23">
        <v>6093.08</v>
      </c>
      <c r="C6" s="23">
        <v>6093.08</v>
      </c>
      <c r="D6" s="23">
        <v>6093.08</v>
      </c>
      <c r="E6" s="23">
        <v>6093.08</v>
      </c>
      <c r="F6" s="23">
        <v>6093.08</v>
      </c>
      <c r="G6" s="23">
        <v>6093.08</v>
      </c>
      <c r="H6" s="23">
        <v>6093.08</v>
      </c>
      <c r="I6" s="23">
        <v>6093.08</v>
      </c>
      <c r="J6" s="23">
        <v>6093.08</v>
      </c>
      <c r="K6" s="23">
        <v>6093.08</v>
      </c>
      <c r="L6" s="23">
        <v>6093.08</v>
      </c>
      <c r="M6" s="23">
        <v>6093.08</v>
      </c>
      <c r="N6" s="23">
        <f>SUM(B6:M6)</f>
        <v>73116.960000000006</v>
      </c>
    </row>
    <row r="7" spans="1:14" ht="44.25" customHeight="1" x14ac:dyDescent="0.35">
      <c r="A7" s="28" t="s">
        <v>62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</row>
    <row r="8" spans="1:14" ht="44.25" customHeight="1" x14ac:dyDescent="0.35">
      <c r="A8" s="28" t="s">
        <v>50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>
        <f>SUM(B8:M8)</f>
        <v>0</v>
      </c>
    </row>
    <row r="9" spans="1:14" ht="36" customHeight="1" x14ac:dyDescent="0.35">
      <c r="A9" s="29" t="s">
        <v>17</v>
      </c>
      <c r="B9" s="22">
        <f>B10+B11+B12+B13</f>
        <v>17741.310000000001</v>
      </c>
      <c r="C9" s="22">
        <f t="shared" ref="C9:M9" si="2">C10+C11+C12+C13</f>
        <v>19863.21</v>
      </c>
      <c r="D9" s="22">
        <f>D10+D11+D12+D13</f>
        <v>13602.02</v>
      </c>
      <c r="E9" s="22">
        <f>E10+E11+E12+E13</f>
        <v>3016</v>
      </c>
      <c r="F9" s="22">
        <f t="shared" si="2"/>
        <v>3823.33</v>
      </c>
      <c r="G9" s="22">
        <f t="shared" si="2"/>
        <v>2135.27</v>
      </c>
      <c r="H9" s="22">
        <f t="shared" si="2"/>
        <v>593.77</v>
      </c>
      <c r="I9" s="22">
        <f t="shared" si="2"/>
        <v>3372.59</v>
      </c>
      <c r="J9" s="22">
        <f t="shared" si="2"/>
        <v>5350.14</v>
      </c>
      <c r="K9" s="22">
        <f t="shared" si="2"/>
        <v>6123.07</v>
      </c>
      <c r="L9" s="22">
        <f>L10+L11+L12+L13</f>
        <v>17322.77</v>
      </c>
      <c r="M9" s="22">
        <f t="shared" si="2"/>
        <v>13102.03</v>
      </c>
      <c r="N9" s="23">
        <f>SUM(B9:M9)</f>
        <v>106045.51</v>
      </c>
    </row>
    <row r="10" spans="1:14" ht="40.5" customHeight="1" x14ac:dyDescent="0.35">
      <c r="A10" s="28" t="s">
        <v>18</v>
      </c>
      <c r="B10" s="23">
        <v>11543.9</v>
      </c>
      <c r="C10" s="23">
        <v>3798</v>
      </c>
      <c r="D10" s="23">
        <v>506.5</v>
      </c>
      <c r="E10" s="23">
        <v>1066.5</v>
      </c>
      <c r="F10" s="23">
        <v>949.5</v>
      </c>
      <c r="G10" s="23">
        <v>316.5</v>
      </c>
      <c r="H10" s="23"/>
      <c r="I10" s="23"/>
      <c r="J10" s="23">
        <v>3672</v>
      </c>
      <c r="K10" s="23">
        <v>3126.5</v>
      </c>
      <c r="L10" s="23">
        <v>4664.5</v>
      </c>
      <c r="M10" s="23">
        <v>4002</v>
      </c>
      <c r="N10" s="22">
        <f t="shared" si="1"/>
        <v>33645.9</v>
      </c>
    </row>
    <row r="11" spans="1:14" ht="45.75" customHeight="1" x14ac:dyDescent="0.35">
      <c r="A11" s="28" t="s">
        <v>19</v>
      </c>
      <c r="B11" s="24">
        <v>4808</v>
      </c>
      <c r="C11" s="23">
        <v>10444.5</v>
      </c>
      <c r="D11" s="23">
        <v>12501.75</v>
      </c>
      <c r="E11" s="23"/>
      <c r="F11" s="23"/>
      <c r="G11" s="23"/>
      <c r="H11" s="23"/>
      <c r="I11" s="23"/>
      <c r="J11" s="23"/>
      <c r="K11" s="23"/>
      <c r="L11" s="23">
        <v>10128</v>
      </c>
      <c r="M11" s="23">
        <v>7912.5</v>
      </c>
      <c r="N11" s="22">
        <f t="shared" si="1"/>
        <v>45794.75</v>
      </c>
    </row>
    <row r="12" spans="1:14" ht="45.75" customHeight="1" x14ac:dyDescent="0.35">
      <c r="A12" s="35" t="s">
        <v>33</v>
      </c>
      <c r="B12" s="24"/>
      <c r="C12" s="23">
        <v>2640</v>
      </c>
      <c r="D12" s="23"/>
      <c r="E12" s="23">
        <v>1949.5</v>
      </c>
      <c r="F12" s="23"/>
      <c r="G12" s="23">
        <v>1225</v>
      </c>
      <c r="H12" s="23"/>
      <c r="I12" s="23"/>
      <c r="J12" s="23">
        <v>1286.25</v>
      </c>
      <c r="K12" s="23">
        <v>621.5</v>
      </c>
      <c r="L12" s="23">
        <v>1936.5</v>
      </c>
      <c r="M12" s="23"/>
      <c r="N12" s="54">
        <f t="shared" si="1"/>
        <v>9658.75</v>
      </c>
    </row>
    <row r="13" spans="1:14" ht="21.75" customHeight="1" x14ac:dyDescent="0.35">
      <c r="A13" s="35" t="s">
        <v>20</v>
      </c>
      <c r="B13" s="23">
        <v>1389.41</v>
      </c>
      <c r="C13" s="23">
        <v>2980.71</v>
      </c>
      <c r="D13" s="23">
        <v>593.77</v>
      </c>
      <c r="E13" s="23"/>
      <c r="F13" s="23">
        <v>2873.83</v>
      </c>
      <c r="G13" s="23">
        <v>593.77</v>
      </c>
      <c r="H13" s="23">
        <v>593.77</v>
      </c>
      <c r="I13" s="23">
        <v>3372.59</v>
      </c>
      <c r="J13" s="23">
        <v>391.89</v>
      </c>
      <c r="K13" s="23">
        <v>2375.0700000000002</v>
      </c>
      <c r="L13" s="23">
        <v>593.77</v>
      </c>
      <c r="M13" s="23">
        <v>1187.53</v>
      </c>
      <c r="N13" s="23">
        <f t="shared" si="1"/>
        <v>16946.11</v>
      </c>
    </row>
    <row r="14" spans="1:14" ht="23.25" customHeight="1" x14ac:dyDescent="0.35">
      <c r="A14" s="29" t="s">
        <v>21</v>
      </c>
      <c r="B14" s="22">
        <f>B15+B16+B17</f>
        <v>0</v>
      </c>
      <c r="C14" s="22">
        <f t="shared" ref="C14:N14" si="3">C15+C16+C17</f>
        <v>16864</v>
      </c>
      <c r="D14" s="22">
        <f t="shared" si="3"/>
        <v>0</v>
      </c>
      <c r="E14" s="22">
        <f t="shared" si="3"/>
        <v>43056</v>
      </c>
      <c r="F14" s="22">
        <f t="shared" si="3"/>
        <v>0</v>
      </c>
      <c r="G14" s="22">
        <f t="shared" si="3"/>
        <v>0</v>
      </c>
      <c r="H14" s="22">
        <f t="shared" si="3"/>
        <v>16135</v>
      </c>
      <c r="I14" s="22">
        <f t="shared" si="3"/>
        <v>0</v>
      </c>
      <c r="J14" s="22">
        <f t="shared" si="3"/>
        <v>0</v>
      </c>
      <c r="K14" s="22">
        <f t="shared" si="3"/>
        <v>0</v>
      </c>
      <c r="L14" s="22">
        <f t="shared" si="3"/>
        <v>0</v>
      </c>
      <c r="M14" s="22">
        <f t="shared" si="3"/>
        <v>0</v>
      </c>
      <c r="N14" s="22">
        <f t="shared" si="3"/>
        <v>76055</v>
      </c>
    </row>
    <row r="15" spans="1:14" ht="42" customHeight="1" x14ac:dyDescent="0.35">
      <c r="A15" s="28" t="s">
        <v>22</v>
      </c>
      <c r="B15" s="23"/>
      <c r="C15" s="23">
        <v>16864</v>
      </c>
      <c r="D15" s="23"/>
      <c r="E15" s="23">
        <v>43056</v>
      </c>
      <c r="F15" s="23"/>
      <c r="G15" s="23"/>
      <c r="H15" s="23">
        <v>16135</v>
      </c>
      <c r="I15" s="23"/>
      <c r="J15" s="23"/>
      <c r="K15" s="23"/>
      <c r="L15" s="23"/>
      <c r="M15" s="23"/>
      <c r="N15" s="23">
        <f t="shared" si="1"/>
        <v>76055</v>
      </c>
    </row>
    <row r="16" spans="1:14" ht="40.5" customHeight="1" x14ac:dyDescent="0.35">
      <c r="A16" s="28" t="s">
        <v>23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>
        <f t="shared" si="1"/>
        <v>0</v>
      </c>
    </row>
    <row r="17" spans="1:14" ht="40.5" customHeight="1" x14ac:dyDescent="0.35">
      <c r="A17" s="35" t="s">
        <v>32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>
        <f>SUM(B17:M17)</f>
        <v>0</v>
      </c>
    </row>
    <row r="18" spans="1:14" ht="40.5" customHeight="1" x14ac:dyDescent="0.35">
      <c r="A18" s="42" t="s">
        <v>52</v>
      </c>
      <c r="B18" s="23"/>
      <c r="C18" s="23"/>
      <c r="D18" s="23"/>
      <c r="E18" s="23"/>
      <c r="F18" s="23"/>
      <c r="G18" s="23"/>
      <c r="H18" s="23">
        <v>964</v>
      </c>
      <c r="I18" s="23"/>
      <c r="J18" s="23"/>
      <c r="K18" s="23"/>
      <c r="L18" s="23"/>
      <c r="M18" s="23"/>
      <c r="N18" s="23">
        <f>SUM(B18:M18)</f>
        <v>964</v>
      </c>
    </row>
    <row r="19" spans="1:14" ht="40.5" customHeight="1" x14ac:dyDescent="0.35">
      <c r="A19" s="29" t="s">
        <v>56</v>
      </c>
      <c r="B19" s="22">
        <f>B20+B21+B22</f>
        <v>3259.5699999999997</v>
      </c>
      <c r="C19" s="22">
        <f t="shared" ref="C19:N19" si="4">C20+C21+C22</f>
        <v>1633.0499999999997</v>
      </c>
      <c r="D19" s="22">
        <f t="shared" si="4"/>
        <v>-518.51</v>
      </c>
      <c r="E19" s="22">
        <f t="shared" si="4"/>
        <v>-688.79000000000019</v>
      </c>
      <c r="F19" s="22">
        <f t="shared" si="4"/>
        <v>-1345.88</v>
      </c>
      <c r="G19" s="22">
        <f t="shared" si="4"/>
        <v>-2308.9</v>
      </c>
      <c r="H19" s="22">
        <f t="shared" si="4"/>
        <v>3518.56</v>
      </c>
      <c r="I19" s="22">
        <f t="shared" si="4"/>
        <v>4070.24</v>
      </c>
      <c r="J19" s="22">
        <f t="shared" si="4"/>
        <v>115.75999999999988</v>
      </c>
      <c r="K19" s="22">
        <f t="shared" si="4"/>
        <v>9841.74</v>
      </c>
      <c r="L19" s="22">
        <f t="shared" si="4"/>
        <v>-999.97</v>
      </c>
      <c r="M19" s="22">
        <f t="shared" si="4"/>
        <v>1739.03</v>
      </c>
      <c r="N19" s="22">
        <f t="shared" si="4"/>
        <v>18315.899999999994</v>
      </c>
    </row>
    <row r="20" spans="1:14" ht="40.5" customHeight="1" x14ac:dyDescent="0.35">
      <c r="A20" s="28" t="s">
        <v>57</v>
      </c>
      <c r="B20" s="23">
        <v>208.39</v>
      </c>
      <c r="C20" s="23">
        <v>2560.2199999999998</v>
      </c>
      <c r="D20" s="23">
        <v>-387.01</v>
      </c>
      <c r="E20" s="23">
        <v>-1488.5</v>
      </c>
      <c r="F20" s="23">
        <v>-893.1</v>
      </c>
      <c r="G20" s="23">
        <v>-535.86</v>
      </c>
      <c r="H20" s="23">
        <v>-684.71</v>
      </c>
      <c r="I20" s="23"/>
      <c r="J20" s="23">
        <v>-535.86</v>
      </c>
      <c r="K20" s="23">
        <v>2262.52</v>
      </c>
      <c r="L20" s="23">
        <v>-1280.1099999999999</v>
      </c>
      <c r="M20" s="23">
        <v>-476.32</v>
      </c>
      <c r="N20" s="23">
        <f t="shared" ref="N20:N21" si="5">SUM(B20:M20)</f>
        <v>-1250.3400000000006</v>
      </c>
    </row>
    <row r="21" spans="1:14" ht="40.5" customHeight="1" x14ac:dyDescent="0.35">
      <c r="A21" s="28" t="s">
        <v>58</v>
      </c>
      <c r="B21" s="23">
        <v>1090.8699999999999</v>
      </c>
      <c r="C21" s="23">
        <v>1090.8699999999999</v>
      </c>
      <c r="D21" s="23">
        <v>1090.8699999999999</v>
      </c>
      <c r="E21" s="23">
        <v>1090.8699999999999</v>
      </c>
      <c r="F21" s="23">
        <v>1090.8699999999999</v>
      </c>
      <c r="G21" s="23">
        <v>1090.8699999999999</v>
      </c>
      <c r="H21" s="23">
        <v>1090.8699999999999</v>
      </c>
      <c r="I21" s="23">
        <v>1090.8699999999999</v>
      </c>
      <c r="J21" s="23">
        <v>1090.8699999999999</v>
      </c>
      <c r="K21" s="23">
        <v>1090.8699999999999</v>
      </c>
      <c r="L21" s="23">
        <v>1090.8699999999999</v>
      </c>
      <c r="M21" s="23">
        <v>1090.8699999999999</v>
      </c>
      <c r="N21" s="23">
        <f t="shared" si="5"/>
        <v>13090.439999999995</v>
      </c>
    </row>
    <row r="22" spans="1:14" ht="40.5" customHeight="1" x14ac:dyDescent="0.35">
      <c r="A22" s="35" t="s">
        <v>59</v>
      </c>
      <c r="B22" s="23">
        <v>1960.31</v>
      </c>
      <c r="C22" s="23">
        <v>-2018.04</v>
      </c>
      <c r="D22" s="23">
        <v>-1222.3699999999999</v>
      </c>
      <c r="E22" s="23">
        <v>-291.16000000000003</v>
      </c>
      <c r="F22" s="23">
        <v>-1543.65</v>
      </c>
      <c r="G22" s="23">
        <v>-2863.91</v>
      </c>
      <c r="H22" s="23">
        <v>3112.4</v>
      </c>
      <c r="I22" s="23">
        <v>2979.37</v>
      </c>
      <c r="J22" s="23">
        <v>-439.25</v>
      </c>
      <c r="K22" s="23">
        <v>6488.35</v>
      </c>
      <c r="L22" s="23">
        <v>-810.73</v>
      </c>
      <c r="M22" s="23">
        <v>1124.48</v>
      </c>
      <c r="N22" s="23">
        <f>SUM(B22:M22)</f>
        <v>6475.8000000000011</v>
      </c>
    </row>
    <row r="23" spans="1:14" ht="39.75" customHeight="1" x14ac:dyDescent="0.35">
      <c r="A23" s="29" t="s">
        <v>60</v>
      </c>
      <c r="B23" s="22">
        <v>8740.66</v>
      </c>
      <c r="C23" s="22">
        <v>8740.66</v>
      </c>
      <c r="D23" s="22">
        <v>8740.66</v>
      </c>
      <c r="E23" s="22">
        <v>8740.66</v>
      </c>
      <c r="F23" s="22">
        <v>8740.66</v>
      </c>
      <c r="G23" s="22">
        <v>8740.66</v>
      </c>
      <c r="H23" s="22">
        <v>8740.66</v>
      </c>
      <c r="I23" s="22">
        <v>8740.66</v>
      </c>
      <c r="J23" s="22">
        <v>8740.66</v>
      </c>
      <c r="K23" s="22">
        <v>8740.66</v>
      </c>
      <c r="L23" s="22">
        <v>8740.66</v>
      </c>
      <c r="M23" s="22">
        <v>8740.66</v>
      </c>
      <c r="N23" s="22">
        <f t="shared" si="1"/>
        <v>104887.92000000003</v>
      </c>
    </row>
    <row r="24" spans="1:14" ht="22.5" customHeight="1" x14ac:dyDescent="0.35">
      <c r="A24" s="29" t="s">
        <v>24</v>
      </c>
      <c r="B24" s="22">
        <f t="shared" ref="B24:N24" si="6">B4+B9+B14+B18+B23+B19</f>
        <v>40682.400000000001</v>
      </c>
      <c r="C24" s="22">
        <f t="shared" si="6"/>
        <v>58041.78</v>
      </c>
      <c r="D24" s="22">
        <f t="shared" si="6"/>
        <v>32765.030000000002</v>
      </c>
      <c r="E24" s="22">
        <f t="shared" si="6"/>
        <v>65064.73</v>
      </c>
      <c r="F24" s="22">
        <f t="shared" si="6"/>
        <v>22158.969999999998</v>
      </c>
      <c r="G24" s="22">
        <f t="shared" si="6"/>
        <v>19507.89</v>
      </c>
      <c r="H24" s="22">
        <f>H4+H9+H14+H18+H23+H19</f>
        <v>40892.85</v>
      </c>
      <c r="I24" s="22">
        <f t="shared" si="6"/>
        <v>27124.35</v>
      </c>
      <c r="J24" s="22">
        <f t="shared" si="6"/>
        <v>25147.42</v>
      </c>
      <c r="K24" s="22">
        <f t="shared" si="6"/>
        <v>35646.33</v>
      </c>
      <c r="L24" s="22">
        <f t="shared" si="6"/>
        <v>36004.32</v>
      </c>
      <c r="M24" s="22">
        <f t="shared" si="6"/>
        <v>34522.58</v>
      </c>
      <c r="N24" s="22">
        <f t="shared" si="6"/>
        <v>437558.65</v>
      </c>
    </row>
    <row r="25" spans="1:14" ht="15.75" x14ac:dyDescent="0.25">
      <c r="A25" s="73" t="s">
        <v>61</v>
      </c>
      <c r="B25" s="73"/>
      <c r="C25" s="73"/>
      <c r="D25" s="30"/>
      <c r="E25" s="30"/>
      <c r="F25" s="30"/>
      <c r="G25" s="30"/>
      <c r="H25" s="30"/>
      <c r="I25" s="30"/>
      <c r="J25" s="30"/>
      <c r="K25" s="30"/>
      <c r="L25" s="74" t="s">
        <v>28</v>
      </c>
      <c r="M25" s="74"/>
      <c r="N25" s="74"/>
    </row>
    <row r="26" spans="1:14" ht="15.75" x14ac:dyDescent="0.25">
      <c r="A26" s="31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</row>
    <row r="27" spans="1:14" ht="15.75" x14ac:dyDescent="0.25">
      <c r="A27" s="73" t="s">
        <v>26</v>
      </c>
      <c r="B27" s="73"/>
      <c r="C27" s="73"/>
      <c r="D27" s="30"/>
      <c r="E27" s="30"/>
      <c r="F27" s="30"/>
      <c r="G27" s="30"/>
      <c r="H27" s="30"/>
      <c r="I27" s="30"/>
      <c r="J27" s="30"/>
      <c r="K27" s="30"/>
      <c r="L27" s="74" t="s">
        <v>34</v>
      </c>
      <c r="M27" s="74"/>
      <c r="N27" s="74"/>
    </row>
  </sheetData>
  <mergeCells count="5">
    <mergeCell ref="A1:N1"/>
    <mergeCell ref="A25:C25"/>
    <mergeCell ref="A27:C27"/>
    <mergeCell ref="L25:N25"/>
    <mergeCell ref="L27:N27"/>
  </mergeCells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selection activeCell="B1" sqref="B1"/>
    </sheetView>
  </sheetViews>
  <sheetFormatPr defaultRowHeight="15" x14ac:dyDescent="0.25"/>
  <cols>
    <col min="1" max="1" width="4.42578125" customWidth="1"/>
    <col min="2" max="2" width="6.28515625" customWidth="1"/>
    <col min="3" max="3" width="45.85546875" customWidth="1"/>
    <col min="4" max="4" width="13.42578125" customWidth="1"/>
    <col min="5" max="5" width="16.85546875" customWidth="1"/>
  </cols>
  <sheetData>
    <row r="1" spans="1:5" ht="15.75" x14ac:dyDescent="0.25">
      <c r="B1" s="43" t="s">
        <v>55</v>
      </c>
      <c r="C1" s="43"/>
    </row>
    <row r="2" spans="1:5" x14ac:dyDescent="0.25">
      <c r="C2" s="5" t="s">
        <v>44</v>
      </c>
    </row>
    <row r="3" spans="1:5" x14ac:dyDescent="0.25">
      <c r="B3" t="s">
        <v>35</v>
      </c>
    </row>
    <row r="4" spans="1:5" x14ac:dyDescent="0.25">
      <c r="A4" s="39" t="s">
        <v>36</v>
      </c>
      <c r="B4" s="40" t="s">
        <v>36</v>
      </c>
      <c r="C4" s="40"/>
      <c r="D4" s="40" t="s">
        <v>37</v>
      </c>
      <c r="E4" s="40" t="s">
        <v>38</v>
      </c>
    </row>
    <row r="5" spans="1:5" x14ac:dyDescent="0.25">
      <c r="A5" s="39" t="s">
        <v>39</v>
      </c>
      <c r="B5" s="38" t="s">
        <v>40</v>
      </c>
      <c r="C5" s="38" t="s">
        <v>41</v>
      </c>
      <c r="D5" s="38" t="s">
        <v>42</v>
      </c>
      <c r="E5" s="38" t="s">
        <v>43</v>
      </c>
    </row>
    <row r="6" spans="1:5" x14ac:dyDescent="0.25">
      <c r="A6" s="38"/>
      <c r="B6" s="38"/>
      <c r="C6" s="14"/>
      <c r="D6" s="37"/>
      <c r="E6" s="36"/>
    </row>
    <row r="7" spans="1:5" x14ac:dyDescent="0.25">
      <c r="A7" s="36"/>
      <c r="B7" s="36"/>
      <c r="C7" s="14"/>
      <c r="D7" s="37"/>
      <c r="E7" s="36"/>
    </row>
    <row r="8" spans="1:5" x14ac:dyDescent="0.25">
      <c r="A8" s="36"/>
      <c r="B8" s="36"/>
      <c r="C8" s="14"/>
      <c r="D8" s="37"/>
      <c r="E8" s="36"/>
    </row>
    <row r="9" spans="1:5" x14ac:dyDescent="0.25">
      <c r="A9" s="36"/>
      <c r="B9" s="36"/>
      <c r="C9" s="14"/>
      <c r="D9" s="37"/>
      <c r="E9" s="36"/>
    </row>
    <row r="10" spans="1:5" x14ac:dyDescent="0.25">
      <c r="A10" s="36"/>
      <c r="B10" s="36"/>
      <c r="C10" s="14"/>
      <c r="D10" s="37"/>
      <c r="E10" s="36"/>
    </row>
    <row r="11" spans="1:5" x14ac:dyDescent="0.25">
      <c r="A11" s="36"/>
      <c r="B11" s="36"/>
      <c r="C11" s="14"/>
      <c r="D11" s="37"/>
      <c r="E11" s="36"/>
    </row>
    <row r="12" spans="1:5" x14ac:dyDescent="0.25">
      <c r="A12" s="36"/>
      <c r="B12" s="36"/>
      <c r="C12" s="14"/>
      <c r="D12" s="37"/>
      <c r="E12" s="36"/>
    </row>
    <row r="13" spans="1:5" x14ac:dyDescent="0.25">
      <c r="A13" s="36"/>
      <c r="B13" s="36"/>
      <c r="C13" s="14"/>
      <c r="D13" s="37"/>
      <c r="E13" s="36"/>
    </row>
    <row r="14" spans="1:5" x14ac:dyDescent="0.25">
      <c r="A14" s="36"/>
      <c r="B14" s="36"/>
      <c r="C14" s="14"/>
      <c r="D14" s="37"/>
      <c r="E14" s="36"/>
    </row>
    <row r="15" spans="1:5" x14ac:dyDescent="0.25">
      <c r="A15" s="36"/>
      <c r="B15" s="36"/>
      <c r="C15" s="14"/>
      <c r="D15" s="37"/>
      <c r="E15" s="36"/>
    </row>
    <row r="16" spans="1:5" x14ac:dyDescent="0.25">
      <c r="A16" s="36"/>
      <c r="B16" s="36"/>
      <c r="C16" s="14"/>
      <c r="D16" s="37"/>
      <c r="E16" s="36"/>
    </row>
    <row r="17" spans="1:5" x14ac:dyDescent="0.25">
      <c r="A17" s="36"/>
      <c r="B17" s="36"/>
      <c r="C17" s="14"/>
      <c r="D17" s="37"/>
      <c r="E17" s="36"/>
    </row>
    <row r="18" spans="1:5" x14ac:dyDescent="0.25">
      <c r="A18" s="36"/>
      <c r="B18" s="36"/>
      <c r="C18" s="14"/>
      <c r="D18" s="37"/>
      <c r="E18" s="36"/>
    </row>
    <row r="19" spans="1:5" x14ac:dyDescent="0.25">
      <c r="A19" s="36"/>
      <c r="B19" s="36"/>
      <c r="C19" s="14"/>
      <c r="D19" s="37"/>
      <c r="E19" s="36"/>
    </row>
    <row r="20" spans="1:5" x14ac:dyDescent="0.25">
      <c r="A20" s="36"/>
      <c r="B20" s="36"/>
      <c r="C20" s="14"/>
      <c r="D20" s="37"/>
      <c r="E20" s="36"/>
    </row>
    <row r="21" spans="1:5" x14ac:dyDescent="0.25">
      <c r="A21" s="36"/>
      <c r="B21" s="36"/>
      <c r="C21" s="14"/>
      <c r="D21" s="37"/>
      <c r="E21" s="36"/>
    </row>
    <row r="22" spans="1:5" x14ac:dyDescent="0.25">
      <c r="A22" s="36"/>
      <c r="B22" s="36"/>
      <c r="C22" s="14"/>
      <c r="D22" s="37"/>
      <c r="E22" s="36"/>
    </row>
    <row r="23" spans="1:5" x14ac:dyDescent="0.25">
      <c r="A23" s="36"/>
      <c r="B23" s="36"/>
      <c r="C23" s="14"/>
      <c r="D23" s="36"/>
      <c r="E23" s="36"/>
    </row>
    <row r="24" spans="1:5" x14ac:dyDescent="0.25">
      <c r="A24" s="36"/>
      <c r="B24" s="36"/>
      <c r="C24" s="14"/>
      <c r="D24" s="36"/>
      <c r="E24" s="36"/>
    </row>
    <row r="25" spans="1:5" x14ac:dyDescent="0.25">
      <c r="A25" s="36"/>
      <c r="B25" s="36"/>
      <c r="C25" s="14"/>
      <c r="D25" s="36"/>
      <c r="E25" s="36"/>
    </row>
    <row r="26" spans="1:5" x14ac:dyDescent="0.25">
      <c r="A26" s="14"/>
      <c r="B26" s="14"/>
      <c r="C26" s="14"/>
      <c r="D26" s="36"/>
      <c r="E26" s="36"/>
    </row>
    <row r="27" spans="1:5" x14ac:dyDescent="0.25">
      <c r="A27" s="14"/>
      <c r="B27" s="14"/>
      <c r="C27" s="14"/>
      <c r="D27" s="36"/>
      <c r="E27" s="36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workbookViewId="0">
      <selection activeCell="D7" sqref="D7"/>
    </sheetView>
  </sheetViews>
  <sheetFormatPr defaultRowHeight="15" x14ac:dyDescent="0.25"/>
  <cols>
    <col min="1" max="1" width="6.140625" customWidth="1"/>
    <col min="2" max="2" width="54.42578125" customWidth="1"/>
    <col min="3" max="3" width="11.140625" customWidth="1"/>
    <col min="4" max="4" width="11.7109375" customWidth="1"/>
  </cols>
  <sheetData>
    <row r="1" spans="1:4" ht="15.75" x14ac:dyDescent="0.25">
      <c r="A1" s="1"/>
      <c r="B1" s="71" t="s">
        <v>76</v>
      </c>
      <c r="C1" s="71"/>
      <c r="D1" s="71"/>
    </row>
    <row r="2" spans="1:4" ht="15.75" x14ac:dyDescent="0.25">
      <c r="A2" s="6"/>
      <c r="B2" s="70" t="s">
        <v>31</v>
      </c>
      <c r="C2" s="70"/>
      <c r="D2" s="70"/>
    </row>
    <row r="3" spans="1:4" ht="15.75" x14ac:dyDescent="0.25">
      <c r="A3" s="6"/>
      <c r="B3" s="71" t="s">
        <v>53</v>
      </c>
      <c r="C3" s="71"/>
      <c r="D3" s="71"/>
    </row>
    <row r="4" spans="1:4" ht="26.25" x14ac:dyDescent="0.25">
      <c r="A4" s="8"/>
      <c r="B4" s="41" t="s">
        <v>0</v>
      </c>
      <c r="C4" s="8" t="s">
        <v>1</v>
      </c>
      <c r="D4" s="9" t="s">
        <v>25</v>
      </c>
    </row>
    <row r="5" spans="1:4" x14ac:dyDescent="0.25">
      <c r="A5" s="45"/>
      <c r="B5" s="46" t="s">
        <v>10</v>
      </c>
      <c r="C5" s="46"/>
      <c r="D5" s="45"/>
    </row>
    <row r="6" spans="1:4" x14ac:dyDescent="0.25">
      <c r="A6" s="45">
        <v>1</v>
      </c>
      <c r="B6" s="45" t="s">
        <v>95</v>
      </c>
      <c r="C6" s="45">
        <v>964</v>
      </c>
      <c r="D6" s="46">
        <f>C6</f>
        <v>964</v>
      </c>
    </row>
    <row r="7" spans="1:4" x14ac:dyDescent="0.25">
      <c r="A7" s="49"/>
      <c r="B7" s="49"/>
      <c r="C7" s="49"/>
      <c r="D7" s="49"/>
    </row>
    <row r="8" spans="1:4" x14ac:dyDescent="0.25">
      <c r="A8" s="47"/>
      <c r="B8" s="46"/>
      <c r="C8" s="47"/>
      <c r="D8" s="47"/>
    </row>
    <row r="9" spans="1:4" x14ac:dyDescent="0.25">
      <c r="A9" s="47"/>
      <c r="B9" s="45"/>
      <c r="C9" s="47"/>
      <c r="D9" s="47"/>
    </row>
    <row r="10" spans="1:4" x14ac:dyDescent="0.25">
      <c r="A10" s="47"/>
      <c r="B10" s="46"/>
      <c r="C10" s="49"/>
      <c r="D10" s="49"/>
    </row>
    <row r="11" spans="1:4" x14ac:dyDescent="0.25">
      <c r="A11" s="47"/>
      <c r="B11" s="49"/>
      <c r="C11" s="49"/>
      <c r="D11" s="49"/>
    </row>
    <row r="12" spans="1:4" x14ac:dyDescent="0.25">
      <c r="A12" s="49"/>
      <c r="B12" s="45"/>
      <c r="C12" s="49"/>
      <c r="D12" s="49"/>
    </row>
    <row r="13" spans="1:4" x14ac:dyDescent="0.25">
      <c r="A13" s="47"/>
      <c r="B13" s="46"/>
      <c r="C13" s="47"/>
      <c r="D13" s="49"/>
    </row>
    <row r="14" spans="1:4" x14ac:dyDescent="0.25">
      <c r="A14" s="47"/>
      <c r="B14" s="45"/>
      <c r="C14" s="47"/>
      <c r="D14" s="49"/>
    </row>
    <row r="15" spans="1:4" x14ac:dyDescent="0.25">
      <c r="A15" s="47"/>
      <c r="B15" s="45"/>
      <c r="C15" s="47"/>
      <c r="D15" s="49"/>
    </row>
    <row r="16" spans="1:4" x14ac:dyDescent="0.25">
      <c r="A16" s="47"/>
      <c r="B16" s="46"/>
      <c r="C16" s="49"/>
      <c r="D16" s="49"/>
    </row>
    <row r="17" spans="1:4" x14ac:dyDescent="0.25">
      <c r="A17" s="47"/>
      <c r="B17" s="46"/>
      <c r="C17" s="47"/>
      <c r="D17" s="49"/>
    </row>
    <row r="18" spans="1:4" x14ac:dyDescent="0.25">
      <c r="A18" s="47"/>
      <c r="B18" s="45"/>
      <c r="C18" s="47"/>
      <c r="D18" s="49"/>
    </row>
    <row r="19" spans="1:4" x14ac:dyDescent="0.25">
      <c r="A19" s="47"/>
      <c r="B19" s="46"/>
      <c r="C19" s="47"/>
      <c r="D19" s="49"/>
    </row>
    <row r="20" spans="1:4" x14ac:dyDescent="0.25">
      <c r="A20" s="47"/>
      <c r="B20" s="45"/>
      <c r="C20" s="49"/>
      <c r="D20" s="49"/>
    </row>
    <row r="21" spans="1:4" x14ac:dyDescent="0.25">
      <c r="A21" s="47"/>
      <c r="B21" s="46"/>
      <c r="C21" s="49"/>
      <c r="D21" s="49"/>
    </row>
    <row r="22" spans="1:4" x14ac:dyDescent="0.25">
      <c r="A22" s="47"/>
      <c r="B22" s="45"/>
      <c r="C22" s="47"/>
      <c r="D22" s="49"/>
    </row>
    <row r="23" spans="1:4" x14ac:dyDescent="0.25">
      <c r="A23" s="47"/>
      <c r="B23" s="45"/>
      <c r="C23" s="47"/>
      <c r="D23" s="47"/>
    </row>
    <row r="24" spans="1:4" x14ac:dyDescent="0.25">
      <c r="A24" s="47"/>
      <c r="B24" s="46"/>
      <c r="C24" s="49"/>
      <c r="D24" s="49"/>
    </row>
    <row r="25" spans="1:4" x14ac:dyDescent="0.25">
      <c r="A25" s="47"/>
      <c r="B25" s="46"/>
      <c r="C25" s="49"/>
      <c r="D25" s="49"/>
    </row>
    <row r="26" spans="1:4" x14ac:dyDescent="0.25">
      <c r="A26" s="47"/>
      <c r="B26" s="45"/>
      <c r="C26" s="47"/>
      <c r="D26" s="47"/>
    </row>
    <row r="27" spans="1:4" x14ac:dyDescent="0.25">
      <c r="A27" s="47"/>
      <c r="B27" s="45"/>
      <c r="C27" s="47"/>
      <c r="D27" s="47"/>
    </row>
    <row r="28" spans="1:4" x14ac:dyDescent="0.25">
      <c r="A28" s="47"/>
      <c r="B28" s="46"/>
      <c r="C28" s="49"/>
      <c r="D28" s="49"/>
    </row>
    <row r="29" spans="1:4" x14ac:dyDescent="0.25">
      <c r="A29" s="47"/>
      <c r="B29" s="50"/>
      <c r="C29" s="47"/>
      <c r="D29" s="47"/>
    </row>
    <row r="30" spans="1:4" x14ac:dyDescent="0.25">
      <c r="A30" s="47"/>
      <c r="B30" s="48"/>
      <c r="C30" s="47"/>
      <c r="D30" s="47"/>
    </row>
    <row r="31" spans="1:4" x14ac:dyDescent="0.25">
      <c r="A31" s="47"/>
      <c r="B31" s="50"/>
      <c r="C31" s="49"/>
      <c r="D31" s="49"/>
    </row>
    <row r="32" spans="1:4" x14ac:dyDescent="0.25">
      <c r="A32" s="47"/>
      <c r="B32" s="50"/>
      <c r="C32" s="47"/>
      <c r="D32" s="47"/>
    </row>
    <row r="33" spans="1:4" x14ac:dyDescent="0.25">
      <c r="A33" s="47"/>
      <c r="B33" s="48"/>
      <c r="C33" s="47"/>
      <c r="D33" s="47"/>
    </row>
    <row r="34" spans="1:4" x14ac:dyDescent="0.25">
      <c r="A34" s="53"/>
      <c r="B34" s="53"/>
      <c r="C34" s="53"/>
      <c r="D34" s="53"/>
    </row>
    <row r="35" spans="1:4" x14ac:dyDescent="0.25">
      <c r="A35" s="53"/>
      <c r="B35" s="53"/>
      <c r="C35" s="53"/>
      <c r="D35" s="53"/>
    </row>
    <row r="36" spans="1:4" x14ac:dyDescent="0.25">
      <c r="A36" s="53"/>
      <c r="B36" s="53"/>
      <c r="C36" s="53"/>
      <c r="D36" s="53"/>
    </row>
  </sheetData>
  <mergeCells count="3">
    <mergeCell ref="B1:D1"/>
    <mergeCell ref="B2:D2"/>
    <mergeCell ref="B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ТО ин.оборуд.</vt:lpstr>
      <vt:lpstr>ТО конструкт.эл.</vt:lpstr>
      <vt:lpstr>ТО эл.оборуд.</vt:lpstr>
      <vt:lpstr>ТР конструкт.эл</vt:lpstr>
      <vt:lpstr>ТР эл.оборуд.</vt:lpstr>
      <vt:lpstr>ТР инж.об.</vt:lpstr>
      <vt:lpstr>Лиц. счет. Св. расчет</vt:lpstr>
      <vt:lpstr>заявл</vt:lpstr>
      <vt:lpstr>допол.раб.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Админ</cp:lastModifiedBy>
  <cp:lastPrinted>2016-01-21T09:38:31Z</cp:lastPrinted>
  <dcterms:created xsi:type="dcterms:W3CDTF">2011-07-25T05:21:17Z</dcterms:created>
  <dcterms:modified xsi:type="dcterms:W3CDTF">2022-01-21T02:30:58Z</dcterms:modified>
</cp:coreProperties>
</file>