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заявления" sheetId="8" r:id="rId8"/>
    <sheet name="дополн.раб." sheetId="9" r:id="rId9"/>
    <sheet name="Лист1" sheetId="10" r:id="rId10"/>
  </sheets>
  <calcPr calcId="145621"/>
</workbook>
</file>

<file path=xl/calcChain.xml><?xml version="1.0" encoding="utf-8"?>
<calcChain xmlns="http://schemas.openxmlformats.org/spreadsheetml/2006/main">
  <c r="D22" i="2" l="1"/>
  <c r="C22" i="2"/>
  <c r="D34" i="6"/>
  <c r="C34" i="6"/>
  <c r="C32" i="6"/>
  <c r="D76" i="1"/>
  <c r="C76" i="1"/>
  <c r="D18" i="9" l="1"/>
  <c r="D14" i="4"/>
  <c r="D6" i="7"/>
  <c r="D20" i="2"/>
  <c r="C20" i="2"/>
  <c r="D30" i="6"/>
  <c r="D69" i="1"/>
  <c r="C69" i="1"/>
  <c r="D16" i="9"/>
  <c r="C16" i="9"/>
  <c r="D28" i="6"/>
  <c r="C28" i="6"/>
  <c r="C62" i="1"/>
  <c r="D6" i="3"/>
  <c r="D12" i="4"/>
  <c r="D16" i="2"/>
  <c r="D26" i="6"/>
  <c r="C26" i="6"/>
  <c r="C57" i="1"/>
  <c r="D12" i="9"/>
  <c r="D20" i="6"/>
  <c r="C20" i="6"/>
  <c r="C51" i="1"/>
  <c r="D10" i="9" l="1"/>
  <c r="C10" i="9"/>
  <c r="D14" i="2"/>
  <c r="D16" i="6"/>
  <c r="C47" i="1"/>
  <c r="D14" i="6" l="1"/>
  <c r="C14" i="6"/>
  <c r="C43" i="1"/>
  <c r="D6" i="9" l="1"/>
  <c r="D10" i="6"/>
  <c r="C39" i="1"/>
  <c r="D10" i="4" l="1"/>
  <c r="D12" i="2"/>
  <c r="D8" i="6"/>
  <c r="C31" i="1"/>
  <c r="D10" i="2" l="1"/>
  <c r="C26" i="1"/>
  <c r="D8" i="4" l="1"/>
  <c r="D6" i="4"/>
  <c r="D8" i="2" l="1"/>
  <c r="C8" i="2"/>
  <c r="C20" i="1"/>
  <c r="D6" i="2"/>
  <c r="D6" i="6"/>
  <c r="C13" i="1"/>
  <c r="D13" i="1" s="1"/>
  <c r="D20" i="1" s="1"/>
  <c r="D26" i="1" s="1"/>
  <c r="D31" i="1" s="1"/>
  <c r="D39" i="1" s="1"/>
  <c r="D43" i="1" s="1"/>
  <c r="D47" i="1" s="1"/>
  <c r="D51" i="1" s="1"/>
  <c r="D57" i="1" s="1"/>
  <c r="D62" i="1" s="1"/>
  <c r="I19" i="5" l="1"/>
  <c r="D19" i="5"/>
  <c r="L14" i="5" l="1"/>
  <c r="D14" i="5"/>
  <c r="E14" i="5"/>
  <c r="K14" i="5" l="1"/>
  <c r="J14" i="5"/>
  <c r="N17" i="5"/>
  <c r="N10" i="5"/>
  <c r="N11" i="5"/>
  <c r="N15" i="5"/>
  <c r="I14" i="5"/>
  <c r="G14" i="5"/>
  <c r="H14" i="5"/>
  <c r="F14" i="5"/>
  <c r="D4" i="5"/>
  <c r="D9" i="5"/>
  <c r="E4" i="5"/>
  <c r="M4" i="5"/>
  <c r="L4" i="5"/>
  <c r="K4" i="5"/>
  <c r="J4" i="5"/>
  <c r="I4" i="5"/>
  <c r="H4" i="5"/>
  <c r="G4" i="5"/>
  <c r="F4" i="5"/>
  <c r="C4" i="5"/>
  <c r="B4" i="5"/>
  <c r="F9" i="5"/>
  <c r="K9" i="5"/>
  <c r="K19" i="5"/>
  <c r="C9" i="5"/>
  <c r="N23" i="5"/>
  <c r="N22" i="5"/>
  <c r="N21" i="5"/>
  <c r="N20" i="5"/>
  <c r="N18" i="5"/>
  <c r="N16" i="5"/>
  <c r="N13" i="5"/>
  <c r="N12" i="5"/>
  <c r="N8" i="5"/>
  <c r="N6" i="5"/>
  <c r="N5" i="5"/>
  <c r="M19" i="5"/>
  <c r="L19" i="5"/>
  <c r="J19" i="5"/>
  <c r="H19" i="5"/>
  <c r="G19" i="5"/>
  <c r="F19" i="5"/>
  <c r="E19" i="5"/>
  <c r="C19" i="5"/>
  <c r="B19" i="5"/>
  <c r="M14" i="5"/>
  <c r="C14" i="5"/>
  <c r="B14" i="5"/>
  <c r="M9" i="5"/>
  <c r="L9" i="5"/>
  <c r="J9" i="5"/>
  <c r="I9" i="5"/>
  <c r="H9" i="5"/>
  <c r="G9" i="5"/>
  <c r="E9" i="5"/>
  <c r="B9" i="5"/>
  <c r="N14" i="5" l="1"/>
  <c r="I24" i="5"/>
  <c r="K24" i="5"/>
  <c r="G24" i="5"/>
  <c r="M24" i="5"/>
  <c r="D24" i="5"/>
  <c r="L24" i="5"/>
  <c r="J24" i="5"/>
  <c r="B24" i="5"/>
  <c r="H24" i="5"/>
  <c r="F24" i="5"/>
  <c r="E24" i="5"/>
  <c r="N4" i="5"/>
  <c r="C24" i="5"/>
  <c r="N9" i="5"/>
  <c r="N19" i="5"/>
  <c r="N24" i="5" l="1"/>
</calcChain>
</file>

<file path=xl/sharedStrings.xml><?xml version="1.0" encoding="utf-8"?>
<sst xmlns="http://schemas.openxmlformats.org/spreadsheetml/2006/main" count="242" uniqueCount="135">
  <si>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</si>
  <si>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</si>
  <si>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</si>
  <si>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</si>
  <si>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</si>
  <si>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</si>
  <si>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</si>
  <si>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</si>
  <si>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</si>
  <si>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</si>
  <si>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</si>
  <si>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</si>
  <si>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</si>
  <si>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</si>
  <si>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</si>
  <si>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</si>
  <si>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</si>
  <si>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</si>
  <si>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</si>
  <si>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</si>
  <si>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</si>
  <si>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</si>
  <si>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</si>
  <si>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</si>
  <si>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</si>
  <si>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</si>
  <si>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</si>
  <si>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</si>
  <si>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</si>
  <si>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</si>
  <si>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</si>
  <si>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</si>
  <si>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</si>
  <si>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</si>
  <si>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</si>
  <si>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</si>
  <si>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</si>
  <si>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</si>
  <si>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</si>
  <si>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</si>
  <si>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</si>
  <si>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</si>
  <si>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Советская,3б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</si>
  <si>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</si>
  <si>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</si>
  <si>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</si>
  <si>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</si>
  <si>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</si>
  <si>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</si>
  <si>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</si>
  <si>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</si>
  <si>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</si>
  <si>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</si>
  <si>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</si>
  <si>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</si>
  <si>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</si>
  <si>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</si>
  <si>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</si>
  <si>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</si>
  <si>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</si>
  <si>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"Аркада"</t>
  </si>
  <si>
    <t>Итого за январь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</si>
  <si>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</si>
  <si>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</si>
  <si>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</si>
  <si>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</si>
  <si>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Замена участка трубы ГВС в подвале</t>
  </si>
  <si>
    <t>Замена участка трубы ГВС  Квартира №4</t>
  </si>
  <si>
    <t>Замена участка трубы подъездного отопления Подъезд №3</t>
  </si>
  <si>
    <t>Замена участка трубы на стояке ГВС Подъезд №1</t>
  </si>
  <si>
    <t>Замена участка трубы на стояке ГВС Подъезд №2</t>
  </si>
  <si>
    <t>Ремонт освещения в подъезде №3  5 этаж</t>
  </si>
  <si>
    <t>Уборка снега с подъездных козырьков</t>
  </si>
  <si>
    <t>Лицевой счёт 2021г</t>
  </si>
  <si>
    <t>Ремонт системы отопления Кв №54</t>
  </si>
  <si>
    <t>Кварттира №16 Замена отопительного прибора</t>
  </si>
  <si>
    <t>Прочистка центрального стояка канализации через подвал</t>
  </si>
  <si>
    <t>Замена батареи в подъезде №1</t>
  </si>
  <si>
    <t>Итого за февраль</t>
  </si>
  <si>
    <t>Уборка снежных шапок и наледи с крыши</t>
  </si>
  <si>
    <t>Замена стояков отопления на кухне Квартира №58,62,66</t>
  </si>
  <si>
    <t>Изготовление и установка хомута на полотенцесушитель Квартира №41</t>
  </si>
  <si>
    <t>Замена пробки на отопительном приборе Квартира №54</t>
  </si>
  <si>
    <t>Итого за март</t>
  </si>
  <si>
    <t>Итого за апрель</t>
  </si>
  <si>
    <t>Ремонт фасадного освещения в подъезде №1</t>
  </si>
  <si>
    <t>Установка сливов на подъездные козырьки</t>
  </si>
  <si>
    <t>Замена водоразбора стояка ХВС</t>
  </si>
  <si>
    <t>Отключение отопления</t>
  </si>
  <si>
    <t>Замена участка стояка полотенцесушителя Квартира №16</t>
  </si>
  <si>
    <t>Замена участка трубы отопления в подвале Квартира №22</t>
  </si>
  <si>
    <t>Итого за май</t>
  </si>
  <si>
    <t>Замена крана на стояке ХВС в подвале</t>
  </si>
  <si>
    <t>Работы ППР Замена лампочек и схем. Подъезд №1-4</t>
  </si>
  <si>
    <t>Привоз земли</t>
  </si>
  <si>
    <t>Итого за июнь</t>
  </si>
  <si>
    <t>Ревизия подъезда на предмет освещения. Ремонт светильников. Замена лампочек и схем</t>
  </si>
  <si>
    <t>Демонтаж монтаж скруток в электрощитах по квартирно Подъезд №1,2,3,4</t>
  </si>
  <si>
    <t>Итого за июль</t>
  </si>
  <si>
    <t>Монтаж провода по подвалу в подъезд. Подключение поквартирно. Подъезд №4</t>
  </si>
  <si>
    <t>Ремонт крыльца Подъезд №4</t>
  </si>
  <si>
    <t>Скос травы на придомовой территории</t>
  </si>
  <si>
    <t>Подготовка к покарске. Покраска лавочек. Подъезд №1-4</t>
  </si>
  <si>
    <t>Итого за август</t>
  </si>
  <si>
    <t>Ремонт светильников. Замена лампочек и схем Подъезд №2</t>
  </si>
  <si>
    <t>Демонтаж ненужных проводов в подъезде. Закрепление электрощита. Подъезд №1</t>
  </si>
  <si>
    <t>Запуск системы отопления</t>
  </si>
  <si>
    <t>Развоздушка полотенцесушителя Квартира №10</t>
  </si>
  <si>
    <t>Итого за сентябрь</t>
  </si>
  <si>
    <t>Монтаж провода в тамбур Подъезд №1</t>
  </si>
  <si>
    <t>Демонтаж монтаж провода в квартиру №2 Подъезд №1</t>
  </si>
  <si>
    <t>Выкручиваение лампочки. Замена выключателя Подъезд №4</t>
  </si>
  <si>
    <t>Замена лампочки и схемы Подъезд №2</t>
  </si>
  <si>
    <t>Покраска входных дверей Подъезд №2,3,4,1</t>
  </si>
  <si>
    <t>Замена стояков отопления на кухне Квартира №51,55,59</t>
  </si>
  <si>
    <t>Ремонт подъезда№1 по смете</t>
  </si>
  <si>
    <t>Запуск подъездного отопления</t>
  </si>
  <si>
    <t>Итого за октябрь</t>
  </si>
  <si>
    <t>Ремонт светильника. Замена лампочки и схемы Подъезд №1,4</t>
  </si>
  <si>
    <t>Ремонт ограждения мусорных контейнеров</t>
  </si>
  <si>
    <t>Дератизация</t>
  </si>
  <si>
    <t xml:space="preserve">Замена соединения на стояке отопления в подвале </t>
  </si>
  <si>
    <t>установка перемычки на стояк отопления Квартира №54</t>
  </si>
  <si>
    <t>Замена участка трубы на стояке отопления Квартира №52</t>
  </si>
  <si>
    <t>Итого за ноябрь</t>
  </si>
  <si>
    <t>Снятие подъездных сливов</t>
  </si>
  <si>
    <t>Замена подъездного электросчетчика</t>
  </si>
  <si>
    <t>Замена водосчетчика ХВС в подвале</t>
  </si>
  <si>
    <t>Ремонт ограждения мусорных баков</t>
  </si>
  <si>
    <t>Ремонт системы отопления Квартира №54</t>
  </si>
  <si>
    <t>Устранение течи стояка ХВС Квартира №59</t>
  </si>
  <si>
    <t>Замена участка трубы на стояке ГВС в подвале</t>
  </si>
  <si>
    <t>Итого за декабрь</t>
  </si>
  <si>
    <t>Ремонт проводов в электрощите Квартира №10</t>
  </si>
  <si>
    <t>Уборка наледи и снега с подъездных козырьков и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</si>
</sst>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2" xfId="0" applyFont="1" applyBorder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ont="1" applyFill="1" applyBorder="1"/>
    <xf numFmtId="49" fontId="0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Border="1" applyAlignment="1"/>
    <xf numFmtId="0" fontId="6" fillId="0" borderId="6" xfId="0" applyFont="1" applyBorder="1"/>
    <xf numFmtId="0" fontId="1" fillId="0" borderId="6" xfId="0" applyFont="1" applyBorder="1"/>
    <xf numFmtId="0" fontId="3" fillId="0" borderId="1" xfId="0" applyFont="1" applyBorder="1"/>
    <xf numFmtId="2" fontId="7" fillId="0" borderId="1" xfId="0" applyNumberFormat="1" applyFont="1" applyFill="1" applyBorder="1" applyAlignment="1">
      <alignment wrapText="1"/>
    </xf>
    <xf numFmtId="0" fontId="7" fillId="0" borderId="6" xfId="0" applyFont="1" applyBorder="1"/>
    <xf numFmtId="0" fontId="10" fillId="0" borderId="1" xfId="0" applyFont="1" applyFill="1" applyBorder="1"/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59" workbookViewId="0">
      <selection activeCell="B77" sqref="B77"/>
    </sheetView>
  </sheetViews>
  <sheetFormatPr defaultRowHeight="15" x14ac:dyDescent="0.2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 x14ac:dyDescent="0.35">
      <c r="A1" s="4"/>
      <c r="B1" s="83" t="s">
        <v>64</v>
      </c>
      <c r="C1" s="83"/>
      <c r="D1" s="83"/>
      <c r="E1" s="7"/>
      <c r="F1" s="7"/>
      <c r="G1" s="7"/>
    </row>
    <row r="2" spans="1:7" x14ac:dyDescent="0.25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 x14ac:dyDescent="0.25">
      <c r="A3" s="4"/>
      <c r="B3" s="82" t="s">
        <v>5</v>
      </c>
      <c r="C3" s="82"/>
      <c r="D3" s="82"/>
      <c r="E3" s="4"/>
      <c r="F3" s="4"/>
      <c r="G3" s="4"/>
    </row>
    <row r="4" spans="1:7" ht="16.5" customHeight="1" x14ac:dyDescent="0.25">
      <c r="A4" s="22"/>
      <c r="B4" s="28" t="s">
        <v>0</v>
      </c>
      <c r="C4" s="28" t="s">
        <v>1</v>
      </c>
      <c r="D4" s="28" t="s">
        <v>25</v>
      </c>
      <c r="E4" s="4"/>
      <c r="F4" s="4"/>
      <c r="G4" s="4"/>
    </row>
    <row r="5" spans="1:7" ht="16.5" customHeight="1" x14ac:dyDescent="0.25">
      <c r="A5" s="22"/>
      <c r="B5" s="56" t="s">
        <v>2</v>
      </c>
      <c r="C5" s="28"/>
      <c r="D5" s="28"/>
      <c r="E5" s="4"/>
      <c r="F5" s="4"/>
      <c r="G5" s="4"/>
    </row>
    <row r="6" spans="1:7" ht="30" customHeight="1" x14ac:dyDescent="0.25">
      <c r="A6" s="22">
        <v>1</v>
      </c>
      <c r="B6" s="37" t="s">
        <v>58</v>
      </c>
      <c r="C6" s="28">
        <v>1223.92</v>
      </c>
      <c r="D6" s="28"/>
      <c r="E6" s="4"/>
      <c r="F6" s="4"/>
      <c r="G6" s="4"/>
    </row>
    <row r="7" spans="1:7" ht="60" x14ac:dyDescent="0.25">
      <c r="A7" s="22">
        <v>2</v>
      </c>
      <c r="B7" s="37" t="s">
        <v>65</v>
      </c>
      <c r="C7" s="73">
        <v>935</v>
      </c>
      <c r="D7" s="28"/>
      <c r="E7" s="4"/>
      <c r="F7" s="4"/>
      <c r="G7" s="4"/>
    </row>
    <row r="8" spans="1:7" ht="30" customHeight="1" x14ac:dyDescent="0.25">
      <c r="A8" s="22">
        <v>3</v>
      </c>
      <c r="B8" s="37" t="s">
        <v>66</v>
      </c>
      <c r="C8" s="73">
        <v>2479</v>
      </c>
      <c r="D8" s="71"/>
      <c r="E8" s="4"/>
      <c r="F8" s="4"/>
      <c r="G8" s="4"/>
    </row>
    <row r="9" spans="1:7" ht="16.5" customHeight="1" x14ac:dyDescent="0.25">
      <c r="A9" s="22">
        <v>4</v>
      </c>
      <c r="B9" s="72" t="s">
        <v>67</v>
      </c>
      <c r="C9" s="73">
        <v>504.5</v>
      </c>
      <c r="D9" s="28"/>
      <c r="E9" s="4"/>
      <c r="F9" s="4"/>
      <c r="G9" s="4"/>
    </row>
    <row r="10" spans="1:7" ht="27.95" customHeight="1" x14ac:dyDescent="0.25">
      <c r="A10" s="22">
        <v>5</v>
      </c>
      <c r="B10" s="37" t="s">
        <v>68</v>
      </c>
      <c r="C10" s="73">
        <v>752</v>
      </c>
      <c r="D10" s="28"/>
      <c r="E10" s="4"/>
      <c r="F10" s="4"/>
      <c r="G10" s="4"/>
    </row>
    <row r="11" spans="1:7" ht="16.5" customHeight="1" x14ac:dyDescent="0.25">
      <c r="A11" s="22">
        <v>6</v>
      </c>
      <c r="B11" s="72" t="s">
        <v>69</v>
      </c>
      <c r="C11" s="73">
        <v>1149.5</v>
      </c>
      <c r="D11" s="28"/>
      <c r="E11" s="4"/>
      <c r="F11" s="4"/>
      <c r="G11" s="4"/>
    </row>
    <row r="12" spans="1:7" ht="16.5" customHeight="1" x14ac:dyDescent="0.25">
      <c r="A12" s="22">
        <v>7</v>
      </c>
      <c r="B12" s="72" t="s">
        <v>70</v>
      </c>
      <c r="C12" s="73">
        <v>1695.5</v>
      </c>
      <c r="D12" s="71"/>
      <c r="E12" s="4"/>
      <c r="F12" s="4"/>
      <c r="G12" s="4"/>
    </row>
    <row r="13" spans="1:7" x14ac:dyDescent="0.25">
      <c r="A13" s="22"/>
      <c r="B13" s="38" t="s">
        <v>61</v>
      </c>
      <c r="C13" s="38">
        <f>SUM(C6:C12)</f>
        <v>8739.42</v>
      </c>
      <c r="D13" s="15">
        <f>C13</f>
        <v>8739.42</v>
      </c>
      <c r="E13" s="4"/>
      <c r="F13" s="4"/>
      <c r="G13" s="4"/>
    </row>
    <row r="14" spans="1:7" x14ac:dyDescent="0.25">
      <c r="A14" s="37"/>
      <c r="B14" s="38" t="s">
        <v>8</v>
      </c>
      <c r="C14" s="37"/>
      <c r="D14" s="38"/>
    </row>
    <row r="15" spans="1:7" ht="30" x14ac:dyDescent="0.25">
      <c r="A15" s="37">
        <v>1</v>
      </c>
      <c r="B15" s="37" t="s">
        <v>58</v>
      </c>
      <c r="C15" s="37">
        <v>1223.92</v>
      </c>
      <c r="D15" s="38"/>
    </row>
    <row r="16" spans="1:7" ht="60" x14ac:dyDescent="0.25">
      <c r="A16" s="37">
        <v>2</v>
      </c>
      <c r="B16" s="37" t="s">
        <v>65</v>
      </c>
      <c r="C16" s="37">
        <v>935</v>
      </c>
      <c r="D16" s="38"/>
    </row>
    <row r="17" spans="1:4" x14ac:dyDescent="0.25">
      <c r="A17" s="37">
        <v>3</v>
      </c>
      <c r="B17" s="37" t="s">
        <v>75</v>
      </c>
      <c r="C17" s="37">
        <v>1582.5</v>
      </c>
      <c r="D17" s="38"/>
    </row>
    <row r="18" spans="1:4" ht="30" x14ac:dyDescent="0.25">
      <c r="A18" s="37">
        <v>4</v>
      </c>
      <c r="B18" s="37" t="s">
        <v>76</v>
      </c>
      <c r="C18" s="37">
        <v>1266</v>
      </c>
      <c r="D18" s="38"/>
    </row>
    <row r="19" spans="1:4" x14ac:dyDescent="0.25">
      <c r="A19" s="37">
        <v>5</v>
      </c>
      <c r="B19" s="37" t="s">
        <v>77</v>
      </c>
      <c r="C19" s="37">
        <v>5266</v>
      </c>
      <c r="D19" s="38"/>
    </row>
    <row r="20" spans="1:4" x14ac:dyDescent="0.25">
      <c r="A20" s="37"/>
      <c r="B20" s="38" t="s">
        <v>78</v>
      </c>
      <c r="C20" s="38">
        <f>SUM(C15:C19)</f>
        <v>10273.42</v>
      </c>
      <c r="D20" s="38">
        <f>C20+D13</f>
        <v>19012.84</v>
      </c>
    </row>
    <row r="21" spans="1:4" x14ac:dyDescent="0.25">
      <c r="A21" s="37"/>
      <c r="B21" s="38" t="s">
        <v>3</v>
      </c>
      <c r="C21" s="37"/>
      <c r="D21" s="38"/>
    </row>
    <row r="22" spans="1:4" ht="30" x14ac:dyDescent="0.25">
      <c r="A22" s="37">
        <v>1</v>
      </c>
      <c r="B22" s="37" t="s">
        <v>58</v>
      </c>
      <c r="C22" s="37">
        <v>1223.92</v>
      </c>
      <c r="D22" s="38"/>
    </row>
    <row r="23" spans="1:4" ht="60" x14ac:dyDescent="0.25">
      <c r="A23" s="37">
        <v>2</v>
      </c>
      <c r="B23" s="37" t="s">
        <v>65</v>
      </c>
      <c r="C23" s="37">
        <v>935</v>
      </c>
      <c r="D23" s="38"/>
    </row>
    <row r="24" spans="1:4" ht="30" x14ac:dyDescent="0.25">
      <c r="A24" s="37">
        <v>3</v>
      </c>
      <c r="B24" s="37" t="s">
        <v>81</v>
      </c>
      <c r="C24" s="37">
        <v>798</v>
      </c>
      <c r="D24" s="38"/>
    </row>
    <row r="25" spans="1:4" ht="30" x14ac:dyDescent="0.25">
      <c r="A25" s="37">
        <v>4</v>
      </c>
      <c r="B25" s="37" t="s">
        <v>82</v>
      </c>
      <c r="C25" s="37">
        <v>633</v>
      </c>
      <c r="D25" s="38"/>
    </row>
    <row r="26" spans="1:4" x14ac:dyDescent="0.25">
      <c r="A26" s="37"/>
      <c r="B26" s="38" t="s">
        <v>83</v>
      </c>
      <c r="C26" s="38">
        <f>SUM(C22:C25)</f>
        <v>3589.92</v>
      </c>
      <c r="D26" s="38">
        <f>C26+D20</f>
        <v>22602.760000000002</v>
      </c>
    </row>
    <row r="27" spans="1:4" x14ac:dyDescent="0.25">
      <c r="A27" s="37"/>
      <c r="B27" s="38" t="s">
        <v>10</v>
      </c>
      <c r="C27" s="37"/>
      <c r="D27" s="38"/>
    </row>
    <row r="28" spans="1:4" ht="30" x14ac:dyDescent="0.25">
      <c r="A28" s="40">
        <v>1</v>
      </c>
      <c r="B28" s="37" t="s">
        <v>58</v>
      </c>
      <c r="C28" s="37">
        <v>1223.92</v>
      </c>
      <c r="D28" s="41"/>
    </row>
    <row r="29" spans="1:4" ht="60" x14ac:dyDescent="0.25">
      <c r="A29" s="39">
        <v>2</v>
      </c>
      <c r="B29" s="37" t="s">
        <v>65</v>
      </c>
      <c r="C29" s="42">
        <v>935</v>
      </c>
      <c r="D29" s="38"/>
    </row>
    <row r="30" spans="1:4" x14ac:dyDescent="0.25">
      <c r="A30" s="40">
        <v>3</v>
      </c>
      <c r="B30" s="37" t="s">
        <v>66</v>
      </c>
      <c r="C30" s="37">
        <v>2450</v>
      </c>
      <c r="D30" s="41"/>
    </row>
    <row r="31" spans="1:4" x14ac:dyDescent="0.25">
      <c r="A31" s="37"/>
      <c r="B31" s="38" t="s">
        <v>84</v>
      </c>
      <c r="C31" s="38">
        <f>SUM(C28:C30)</f>
        <v>4608.92</v>
      </c>
      <c r="D31" s="38">
        <f>C31+D26</f>
        <v>27211.68</v>
      </c>
    </row>
    <row r="32" spans="1:4" x14ac:dyDescent="0.25">
      <c r="A32" s="40"/>
      <c r="B32" s="38" t="s">
        <v>11</v>
      </c>
      <c r="C32" s="37"/>
      <c r="D32" s="41"/>
    </row>
    <row r="33" spans="1:4" ht="30" x14ac:dyDescent="0.25">
      <c r="A33" s="37">
        <v>1</v>
      </c>
      <c r="B33" s="37" t="s">
        <v>58</v>
      </c>
      <c r="C33" s="37">
        <v>1223.92</v>
      </c>
      <c r="D33" s="38"/>
    </row>
    <row r="34" spans="1:4" ht="60" x14ac:dyDescent="0.25">
      <c r="A34" s="40">
        <v>2</v>
      </c>
      <c r="B34" s="37" t="s">
        <v>65</v>
      </c>
      <c r="C34" s="37">
        <v>935</v>
      </c>
      <c r="D34" s="45"/>
    </row>
    <row r="35" spans="1:4" x14ac:dyDescent="0.25">
      <c r="A35" s="37">
        <v>3</v>
      </c>
      <c r="B35" s="37" t="s">
        <v>88</v>
      </c>
      <c r="C35" s="37">
        <v>316.5</v>
      </c>
      <c r="D35" s="45"/>
    </row>
    <row r="36" spans="1:4" ht="30" x14ac:dyDescent="0.25">
      <c r="A36" s="44">
        <v>4</v>
      </c>
      <c r="B36" s="37" t="s">
        <v>89</v>
      </c>
      <c r="C36" s="44">
        <v>1193</v>
      </c>
      <c r="D36" s="45"/>
    </row>
    <row r="37" spans="1:4" ht="30" x14ac:dyDescent="0.25">
      <c r="A37" s="44">
        <v>5</v>
      </c>
      <c r="B37" s="43" t="s">
        <v>90</v>
      </c>
      <c r="C37" s="44">
        <v>3689</v>
      </c>
      <c r="D37" s="44"/>
    </row>
    <row r="38" spans="1:4" x14ac:dyDescent="0.25">
      <c r="A38" s="44">
        <v>6</v>
      </c>
      <c r="B38" s="43" t="s">
        <v>92</v>
      </c>
      <c r="C38" s="44">
        <v>866</v>
      </c>
      <c r="D38" s="44"/>
    </row>
    <row r="39" spans="1:4" x14ac:dyDescent="0.25">
      <c r="A39" s="37"/>
      <c r="B39" s="38" t="s">
        <v>91</v>
      </c>
      <c r="C39" s="38">
        <f>SUM(C33:C38)</f>
        <v>8223.42</v>
      </c>
      <c r="D39" s="38">
        <f>C39+D31</f>
        <v>35435.1</v>
      </c>
    </row>
    <row r="40" spans="1:4" x14ac:dyDescent="0.25">
      <c r="A40" s="44"/>
      <c r="B40" s="38" t="s">
        <v>12</v>
      </c>
      <c r="C40" s="44"/>
      <c r="D40" s="45"/>
    </row>
    <row r="41" spans="1:4" ht="30" x14ac:dyDescent="0.25">
      <c r="A41" s="44">
        <v>1</v>
      </c>
      <c r="B41" s="37" t="s">
        <v>58</v>
      </c>
      <c r="C41" s="37">
        <v>1223.92</v>
      </c>
      <c r="D41" s="38"/>
    </row>
    <row r="42" spans="1:4" ht="60" x14ac:dyDescent="0.25">
      <c r="A42" s="16">
        <v>2</v>
      </c>
      <c r="B42" s="37" t="s">
        <v>65</v>
      </c>
      <c r="C42" s="37">
        <v>935</v>
      </c>
      <c r="D42" s="16"/>
    </row>
    <row r="43" spans="1:4" x14ac:dyDescent="0.25">
      <c r="A43" s="44"/>
      <c r="B43" s="38" t="s">
        <v>95</v>
      </c>
      <c r="C43" s="37">
        <f>SUM(C41:C42)</f>
        <v>2158.92</v>
      </c>
      <c r="D43" s="38">
        <f>C43+D39</f>
        <v>37594.019999999997</v>
      </c>
    </row>
    <row r="44" spans="1:4" x14ac:dyDescent="0.25">
      <c r="A44" s="44"/>
      <c r="B44" s="38" t="s">
        <v>13</v>
      </c>
      <c r="C44" s="37"/>
      <c r="D44" s="38"/>
    </row>
    <row r="45" spans="1:4" ht="30" x14ac:dyDescent="0.25">
      <c r="A45" s="44">
        <v>1</v>
      </c>
      <c r="B45" s="37" t="s">
        <v>58</v>
      </c>
      <c r="C45" s="37">
        <v>1223.92</v>
      </c>
      <c r="D45" s="38"/>
    </row>
    <row r="46" spans="1:4" ht="60" x14ac:dyDescent="0.25">
      <c r="A46" s="44">
        <v>2</v>
      </c>
      <c r="B46" s="37" t="s">
        <v>65</v>
      </c>
      <c r="C46" s="37">
        <v>935</v>
      </c>
      <c r="D46" s="38"/>
    </row>
    <row r="47" spans="1:4" x14ac:dyDescent="0.25">
      <c r="A47" s="16"/>
      <c r="B47" s="38" t="s">
        <v>98</v>
      </c>
      <c r="C47" s="17">
        <f>SUM(C45:C46)</f>
        <v>2158.92</v>
      </c>
      <c r="D47" s="17">
        <f>C47+D43</f>
        <v>39752.939999999995</v>
      </c>
    </row>
    <row r="48" spans="1:4" x14ac:dyDescent="0.25">
      <c r="A48" s="16"/>
      <c r="B48" s="15" t="s">
        <v>14</v>
      </c>
      <c r="C48" s="17"/>
      <c r="D48" s="17"/>
    </row>
    <row r="49" spans="1:4" ht="30" x14ac:dyDescent="0.25">
      <c r="A49" s="16">
        <v>1</v>
      </c>
      <c r="B49" s="37" t="s">
        <v>58</v>
      </c>
      <c r="C49" s="37">
        <v>1223.92</v>
      </c>
      <c r="D49" s="17"/>
    </row>
    <row r="50" spans="1:4" ht="60" x14ac:dyDescent="0.25">
      <c r="A50" s="16">
        <v>2</v>
      </c>
      <c r="B50" s="37" t="s">
        <v>65</v>
      </c>
      <c r="C50" s="76">
        <v>935</v>
      </c>
      <c r="D50" s="77"/>
    </row>
    <row r="51" spans="1:4" x14ac:dyDescent="0.25">
      <c r="A51" s="16"/>
      <c r="B51" s="38" t="s">
        <v>103</v>
      </c>
      <c r="C51" s="80">
        <f>SUM(C49:C50)</f>
        <v>2158.92</v>
      </c>
      <c r="D51" s="77">
        <f>C51+D47</f>
        <v>41911.859999999993</v>
      </c>
    </row>
    <row r="52" spans="1:4" x14ac:dyDescent="0.25">
      <c r="A52" s="16"/>
      <c r="B52" s="38" t="s">
        <v>15</v>
      </c>
      <c r="C52" s="76"/>
      <c r="D52" s="77"/>
    </row>
    <row r="53" spans="1:4" ht="30" x14ac:dyDescent="0.25">
      <c r="A53" s="16">
        <v>1</v>
      </c>
      <c r="B53" s="37" t="s">
        <v>58</v>
      </c>
      <c r="C53" s="76">
        <v>1223.92</v>
      </c>
      <c r="D53" s="77"/>
    </row>
    <row r="54" spans="1:4" ht="60" x14ac:dyDescent="0.25">
      <c r="A54" s="16">
        <v>2</v>
      </c>
      <c r="B54" s="37" t="s">
        <v>65</v>
      </c>
      <c r="C54" s="76">
        <v>935</v>
      </c>
      <c r="D54" s="77"/>
    </row>
    <row r="55" spans="1:4" x14ac:dyDescent="0.25">
      <c r="A55" s="16">
        <v>3</v>
      </c>
      <c r="B55" s="37" t="s">
        <v>106</v>
      </c>
      <c r="C55" s="44">
        <v>633</v>
      </c>
      <c r="D55" s="17"/>
    </row>
    <row r="56" spans="1:4" x14ac:dyDescent="0.25">
      <c r="A56" s="16">
        <v>4</v>
      </c>
      <c r="B56" s="43" t="s">
        <v>107</v>
      </c>
      <c r="C56" s="44">
        <v>316.5</v>
      </c>
      <c r="D56" s="17"/>
    </row>
    <row r="57" spans="1:4" x14ac:dyDescent="0.25">
      <c r="A57" s="16"/>
      <c r="B57" s="18" t="s">
        <v>108</v>
      </c>
      <c r="C57" s="17">
        <f>SUM(C53:C56)</f>
        <v>3108.42</v>
      </c>
      <c r="D57" s="17">
        <f>C57+D51</f>
        <v>45020.279999999992</v>
      </c>
    </row>
    <row r="58" spans="1:4" x14ac:dyDescent="0.25">
      <c r="A58" s="16"/>
      <c r="B58" s="18" t="s">
        <v>16</v>
      </c>
      <c r="C58" s="17"/>
      <c r="D58" s="17"/>
    </row>
    <row r="59" spans="1:4" ht="30" x14ac:dyDescent="0.25">
      <c r="A59" s="16">
        <v>1</v>
      </c>
      <c r="B59" s="37" t="s">
        <v>58</v>
      </c>
      <c r="C59" s="23">
        <v>1223.92</v>
      </c>
      <c r="D59" s="17"/>
    </row>
    <row r="60" spans="1:4" ht="60" x14ac:dyDescent="0.25">
      <c r="A60" s="16">
        <v>2</v>
      </c>
      <c r="B60" s="37" t="s">
        <v>65</v>
      </c>
      <c r="C60" s="23">
        <v>935</v>
      </c>
      <c r="D60" s="17"/>
    </row>
    <row r="61" spans="1:4" x14ac:dyDescent="0.25">
      <c r="A61" s="16">
        <v>3</v>
      </c>
      <c r="B61" s="43" t="s">
        <v>116</v>
      </c>
      <c r="C61" s="44">
        <v>316.5</v>
      </c>
      <c r="D61" s="17"/>
    </row>
    <row r="62" spans="1:4" x14ac:dyDescent="0.25">
      <c r="A62" s="16"/>
      <c r="B62" s="46" t="s">
        <v>117</v>
      </c>
      <c r="C62" s="45">
        <f>SUM(C59:C61)</f>
        <v>2475.42</v>
      </c>
      <c r="D62" s="17">
        <f>C62+D57</f>
        <v>47495.69999999999</v>
      </c>
    </row>
    <row r="63" spans="1:4" x14ac:dyDescent="0.25">
      <c r="A63" s="16"/>
      <c r="B63" s="46" t="s">
        <v>17</v>
      </c>
      <c r="C63" s="45"/>
      <c r="D63" s="17"/>
    </row>
    <row r="64" spans="1:4" ht="30" x14ac:dyDescent="0.25">
      <c r="A64" s="16">
        <v>1</v>
      </c>
      <c r="B64" s="37" t="s">
        <v>58</v>
      </c>
      <c r="C64" s="44">
        <v>1223.92</v>
      </c>
      <c r="D64" s="17"/>
    </row>
    <row r="65" spans="1:4" ht="60" x14ac:dyDescent="0.25">
      <c r="A65" s="16">
        <v>2</v>
      </c>
      <c r="B65" s="37" t="s">
        <v>65</v>
      </c>
      <c r="C65" s="44">
        <v>935</v>
      </c>
      <c r="D65" s="17"/>
    </row>
    <row r="66" spans="1:4" x14ac:dyDescent="0.25">
      <c r="A66" s="16">
        <v>3</v>
      </c>
      <c r="B66" s="43" t="s">
        <v>121</v>
      </c>
      <c r="C66" s="44">
        <v>1672</v>
      </c>
      <c r="D66" s="17"/>
    </row>
    <row r="67" spans="1:4" ht="30" x14ac:dyDescent="0.25">
      <c r="A67" s="16">
        <v>4</v>
      </c>
      <c r="B67" s="43" t="s">
        <v>122</v>
      </c>
      <c r="C67" s="44">
        <v>722</v>
      </c>
      <c r="D67" s="17"/>
    </row>
    <row r="68" spans="1:4" ht="30" x14ac:dyDescent="0.25">
      <c r="A68" s="16">
        <v>5</v>
      </c>
      <c r="B68" s="43" t="s">
        <v>123</v>
      </c>
      <c r="C68" s="44">
        <v>1446</v>
      </c>
      <c r="D68" s="17"/>
    </row>
    <row r="69" spans="1:4" x14ac:dyDescent="0.25">
      <c r="A69" s="16"/>
      <c r="B69" s="46" t="s">
        <v>124</v>
      </c>
      <c r="C69" s="45">
        <f>SUM(C64:C68)</f>
        <v>5998.92</v>
      </c>
      <c r="D69" s="17">
        <f>C69+D62</f>
        <v>53494.619999999988</v>
      </c>
    </row>
    <row r="70" spans="1:4" x14ac:dyDescent="0.25">
      <c r="A70" s="16"/>
      <c r="B70" s="46" t="s">
        <v>18</v>
      </c>
      <c r="C70" s="45"/>
      <c r="D70" s="17"/>
    </row>
    <row r="71" spans="1:4" x14ac:dyDescent="0.25">
      <c r="A71" s="16">
        <v>1</v>
      </c>
      <c r="B71" s="43" t="s">
        <v>129</v>
      </c>
      <c r="C71" s="44">
        <v>1266</v>
      </c>
      <c r="D71" s="17"/>
    </row>
    <row r="72" spans="1:4" x14ac:dyDescent="0.25">
      <c r="A72" s="16">
        <v>2</v>
      </c>
      <c r="B72" s="43" t="s">
        <v>130</v>
      </c>
      <c r="C72" s="44">
        <v>1266</v>
      </c>
      <c r="D72" s="17"/>
    </row>
    <row r="73" spans="1:4" x14ac:dyDescent="0.25">
      <c r="A73" s="16">
        <v>3</v>
      </c>
      <c r="B73" s="43" t="s">
        <v>131</v>
      </c>
      <c r="C73" s="44">
        <v>1661</v>
      </c>
      <c r="D73" s="17"/>
    </row>
    <row r="74" spans="1:4" ht="60" x14ac:dyDescent="0.25">
      <c r="A74" s="16">
        <v>4</v>
      </c>
      <c r="B74" s="37" t="s">
        <v>65</v>
      </c>
      <c r="C74" s="44">
        <v>935</v>
      </c>
      <c r="D74" s="17"/>
    </row>
    <row r="75" spans="1:4" ht="30" x14ac:dyDescent="0.25">
      <c r="A75" s="16">
        <v>5</v>
      </c>
      <c r="B75" s="37" t="s">
        <v>58</v>
      </c>
      <c r="C75" s="37">
        <v>1223.92</v>
      </c>
      <c r="D75" s="17"/>
    </row>
    <row r="76" spans="1:4" x14ac:dyDescent="0.25">
      <c r="A76" s="16"/>
      <c r="B76" s="18" t="s">
        <v>132</v>
      </c>
      <c r="C76" s="17">
        <f>SUM(C71:C75)</f>
        <v>6351.92</v>
      </c>
      <c r="D76" s="17">
        <f>C76+D69</f>
        <v>59846.539999999986</v>
      </c>
    </row>
    <row r="77" spans="1:4" x14ac:dyDescent="0.25">
      <c r="A77" s="16"/>
      <c r="B77" s="24"/>
      <c r="C77" s="23"/>
      <c r="D77" s="17"/>
    </row>
    <row r="78" spans="1:4" x14ac:dyDescent="0.25">
      <c r="A78" s="67"/>
      <c r="B78" s="68"/>
      <c r="C78" s="69"/>
      <c r="D78" s="7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13" workbookViewId="0">
      <selection activeCell="D35" sqref="D35"/>
    </sheetView>
  </sheetViews>
  <sheetFormatPr defaultRowHeight="15" x14ac:dyDescent="0.25"/>
  <cols>
    <col min="1" max="1" width="5.5703125" customWidth="1"/>
    <col min="2" max="2" width="45.5703125" customWidth="1"/>
    <col min="3" max="3" width="10.5703125" customWidth="1"/>
    <col min="4" max="4" width="13" customWidth="1"/>
  </cols>
  <sheetData>
    <row r="1" spans="1:5" ht="21" x14ac:dyDescent="0.35">
      <c r="B1" s="84" t="s">
        <v>64</v>
      </c>
      <c r="C1" s="84"/>
      <c r="D1" s="84"/>
      <c r="E1" s="11"/>
    </row>
    <row r="2" spans="1:5" ht="15.75" x14ac:dyDescent="0.25">
      <c r="B2" s="3" t="s">
        <v>6</v>
      </c>
    </row>
    <row r="3" spans="1:5" x14ac:dyDescent="0.25">
      <c r="B3" s="2" t="s">
        <v>28</v>
      </c>
      <c r="C3" s="1"/>
      <c r="D3" s="1"/>
    </row>
    <row r="4" spans="1:5" ht="30" customHeight="1" x14ac:dyDescent="0.25">
      <c r="A4" s="9"/>
      <c r="B4" s="26" t="s">
        <v>0</v>
      </c>
      <c r="C4" s="9" t="s">
        <v>1</v>
      </c>
      <c r="D4" s="9" t="s">
        <v>25</v>
      </c>
    </row>
    <row r="5" spans="1:5" x14ac:dyDescent="0.25">
      <c r="A5" s="9"/>
      <c r="B5" s="17" t="s">
        <v>2</v>
      </c>
      <c r="C5" s="9"/>
      <c r="D5" s="9"/>
    </row>
    <row r="6" spans="1:5" x14ac:dyDescent="0.25">
      <c r="A6" s="37">
        <v>1</v>
      </c>
      <c r="B6" s="37" t="s">
        <v>71</v>
      </c>
      <c r="C6" s="37">
        <v>1267.75</v>
      </c>
      <c r="D6" s="47">
        <f>C6</f>
        <v>1267.75</v>
      </c>
    </row>
    <row r="7" spans="1:5" x14ac:dyDescent="0.25">
      <c r="A7" s="37"/>
      <c r="B7" s="38" t="s">
        <v>10</v>
      </c>
      <c r="C7" s="38"/>
      <c r="D7" s="47"/>
    </row>
    <row r="8" spans="1:5" x14ac:dyDescent="0.25">
      <c r="A8" s="44">
        <v>1</v>
      </c>
      <c r="B8" s="37" t="s">
        <v>85</v>
      </c>
      <c r="C8" s="79">
        <v>493.75</v>
      </c>
      <c r="D8" s="49">
        <f>C8+D6</f>
        <v>1761.5</v>
      </c>
    </row>
    <row r="9" spans="1:5" x14ac:dyDescent="0.25">
      <c r="A9" s="44"/>
      <c r="B9" s="38" t="s">
        <v>11</v>
      </c>
      <c r="C9" s="37"/>
      <c r="D9" s="49"/>
    </row>
    <row r="10" spans="1:5" ht="30" x14ac:dyDescent="0.25">
      <c r="A10" s="44">
        <v>1</v>
      </c>
      <c r="B10" s="37" t="s">
        <v>93</v>
      </c>
      <c r="C10" s="37">
        <v>5788</v>
      </c>
      <c r="D10" s="49">
        <f>C10+D8</f>
        <v>7549.5</v>
      </c>
    </row>
    <row r="11" spans="1:5" x14ac:dyDescent="0.25">
      <c r="A11" s="37"/>
      <c r="B11" s="38" t="s">
        <v>12</v>
      </c>
      <c r="C11" s="47"/>
      <c r="D11" s="47"/>
      <c r="E11" s="2"/>
    </row>
    <row r="12" spans="1:5" ht="30" x14ac:dyDescent="0.25">
      <c r="A12" s="37">
        <v>1</v>
      </c>
      <c r="B12" s="37" t="s">
        <v>96</v>
      </c>
      <c r="C12" s="37">
        <v>1343.25</v>
      </c>
      <c r="D12" s="47"/>
    </row>
    <row r="13" spans="1:5" ht="30" x14ac:dyDescent="0.25">
      <c r="A13" s="44">
        <v>2</v>
      </c>
      <c r="B13" s="37" t="s">
        <v>97</v>
      </c>
      <c r="C13" s="37">
        <v>6448</v>
      </c>
      <c r="D13" s="47"/>
    </row>
    <row r="14" spans="1:5" x14ac:dyDescent="0.25">
      <c r="A14" s="37"/>
      <c r="B14" s="38" t="s">
        <v>95</v>
      </c>
      <c r="C14" s="48">
        <f>SUM(C12:C13)</f>
        <v>7791.25</v>
      </c>
      <c r="D14" s="47">
        <f>C14+D10</f>
        <v>15340.75</v>
      </c>
    </row>
    <row r="15" spans="1:5" x14ac:dyDescent="0.25">
      <c r="A15" s="37"/>
      <c r="B15" s="38" t="s">
        <v>13</v>
      </c>
      <c r="C15" s="37"/>
      <c r="D15" s="47"/>
    </row>
    <row r="16" spans="1:5" ht="30" x14ac:dyDescent="0.25">
      <c r="A16" s="37">
        <v>1</v>
      </c>
      <c r="B16" s="37" t="s">
        <v>99</v>
      </c>
      <c r="C16" s="37">
        <v>15674</v>
      </c>
      <c r="D16" s="47">
        <f>C16+D14</f>
        <v>31014.75</v>
      </c>
    </row>
    <row r="17" spans="1:4" x14ac:dyDescent="0.25">
      <c r="A17" s="37"/>
      <c r="B17" s="38" t="s">
        <v>14</v>
      </c>
      <c r="C17" s="37"/>
      <c r="D17" s="37"/>
    </row>
    <row r="18" spans="1:4" ht="30" x14ac:dyDescent="0.25">
      <c r="A18" s="37">
        <v>1</v>
      </c>
      <c r="B18" s="37" t="s">
        <v>104</v>
      </c>
      <c r="C18" s="38">
        <v>1631.25</v>
      </c>
      <c r="D18" s="38"/>
    </row>
    <row r="19" spans="1:4" ht="30" x14ac:dyDescent="0.25">
      <c r="A19" s="37">
        <v>2</v>
      </c>
      <c r="B19" s="37" t="s">
        <v>105</v>
      </c>
      <c r="C19" s="37">
        <v>9708</v>
      </c>
      <c r="D19" s="37"/>
    </row>
    <row r="20" spans="1:4" x14ac:dyDescent="0.25">
      <c r="A20" s="37"/>
      <c r="B20" s="38" t="s">
        <v>103</v>
      </c>
      <c r="C20" s="47">
        <f>SUM(C18:C19)</f>
        <v>11339.25</v>
      </c>
      <c r="D20" s="47">
        <f>C20+D16</f>
        <v>42354</v>
      </c>
    </row>
    <row r="21" spans="1:4" x14ac:dyDescent="0.25">
      <c r="A21" s="37"/>
      <c r="B21" s="38" t="s">
        <v>15</v>
      </c>
      <c r="C21" s="37"/>
      <c r="D21" s="47"/>
    </row>
    <row r="22" spans="1:4" x14ac:dyDescent="0.25">
      <c r="A22" s="37">
        <v>1</v>
      </c>
      <c r="B22" s="37" t="s">
        <v>109</v>
      </c>
      <c r="C22" s="37">
        <v>5878</v>
      </c>
      <c r="D22" s="47"/>
    </row>
    <row r="23" spans="1:4" ht="30" x14ac:dyDescent="0.25">
      <c r="A23" s="44">
        <v>2</v>
      </c>
      <c r="B23" s="37" t="s">
        <v>110</v>
      </c>
      <c r="C23" s="37">
        <v>3731.5</v>
      </c>
      <c r="D23" s="44"/>
    </row>
    <row r="24" spans="1:4" ht="30" x14ac:dyDescent="0.25">
      <c r="A24" s="44">
        <v>3</v>
      </c>
      <c r="B24" s="37" t="s">
        <v>111</v>
      </c>
      <c r="C24" s="37">
        <v>805.5</v>
      </c>
      <c r="D24" s="47"/>
    </row>
    <row r="25" spans="1:4" x14ac:dyDescent="0.25">
      <c r="A25" s="44">
        <v>4</v>
      </c>
      <c r="B25" s="37" t="s">
        <v>112</v>
      </c>
      <c r="C25" s="48">
        <v>1268.25</v>
      </c>
      <c r="D25" s="47"/>
    </row>
    <row r="26" spans="1:4" x14ac:dyDescent="0.25">
      <c r="A26" s="44"/>
      <c r="B26" s="38" t="s">
        <v>108</v>
      </c>
      <c r="C26" s="38">
        <f>SUM(C22:C25)</f>
        <v>11683.25</v>
      </c>
      <c r="D26" s="47">
        <f>C26+D20</f>
        <v>54037.25</v>
      </c>
    </row>
    <row r="27" spans="1:4" x14ac:dyDescent="0.25">
      <c r="A27" s="44"/>
      <c r="B27" s="38" t="s">
        <v>16</v>
      </c>
      <c r="C27" s="37"/>
      <c r="D27" s="47"/>
    </row>
    <row r="28" spans="1:4" ht="30" x14ac:dyDescent="0.25">
      <c r="A28" s="44">
        <v>1</v>
      </c>
      <c r="B28" s="43" t="s">
        <v>118</v>
      </c>
      <c r="C28" s="44">
        <f>1268.25+1968.25</f>
        <v>3236.5</v>
      </c>
      <c r="D28" s="49">
        <f>C28+D26</f>
        <v>57273.75</v>
      </c>
    </row>
    <row r="29" spans="1:4" x14ac:dyDescent="0.25">
      <c r="A29" s="44"/>
      <c r="B29" s="46" t="s">
        <v>17</v>
      </c>
      <c r="C29" s="37"/>
      <c r="D29" s="44"/>
    </row>
    <row r="30" spans="1:4" ht="30" x14ac:dyDescent="0.25">
      <c r="A30" s="44">
        <v>1</v>
      </c>
      <c r="B30" s="43" t="s">
        <v>93</v>
      </c>
      <c r="C30" s="44">
        <v>5236</v>
      </c>
      <c r="D30" s="49">
        <f>C30+D28</f>
        <v>62509.75</v>
      </c>
    </row>
    <row r="31" spans="1:4" x14ac:dyDescent="0.25">
      <c r="A31" s="44"/>
      <c r="B31" s="46" t="s">
        <v>18</v>
      </c>
      <c r="C31" s="44"/>
      <c r="D31" s="49"/>
    </row>
    <row r="32" spans="1:4" ht="30" x14ac:dyDescent="0.25">
      <c r="A32" s="44">
        <v>1</v>
      </c>
      <c r="B32" s="43" t="s">
        <v>118</v>
      </c>
      <c r="C32" s="44">
        <f>950.25+950.25</f>
        <v>1900.5</v>
      </c>
      <c r="D32" s="49"/>
    </row>
    <row r="33" spans="1:4" x14ac:dyDescent="0.25">
      <c r="A33" s="44">
        <v>2</v>
      </c>
      <c r="B33" s="43" t="s">
        <v>133</v>
      </c>
      <c r="C33" s="44">
        <v>607.63</v>
      </c>
      <c r="D33" s="49"/>
    </row>
    <row r="34" spans="1:4" x14ac:dyDescent="0.25">
      <c r="A34" s="44"/>
      <c r="B34" s="38" t="s">
        <v>132</v>
      </c>
      <c r="C34" s="38">
        <f>SUM(C32:C33)</f>
        <v>2508.13</v>
      </c>
      <c r="D34" s="49">
        <f>C34+D30</f>
        <v>65017.88</v>
      </c>
    </row>
    <row r="35" spans="1:4" x14ac:dyDescent="0.25">
      <c r="A35" s="44"/>
      <c r="B35" s="43"/>
      <c r="C35" s="44"/>
      <c r="D35" s="49"/>
    </row>
    <row r="36" spans="1:4" x14ac:dyDescent="0.25">
      <c r="A36" s="44"/>
      <c r="B36" s="46"/>
      <c r="C36" s="44"/>
      <c r="D36" s="49"/>
    </row>
    <row r="37" spans="1:4" x14ac:dyDescent="0.25">
      <c r="A37" s="44"/>
      <c r="B37" s="43"/>
      <c r="C37" s="44"/>
      <c r="D37" s="49"/>
    </row>
    <row r="38" spans="1:4" x14ac:dyDescent="0.25">
      <c r="A38" s="44"/>
      <c r="B38" s="43"/>
      <c r="C38" s="44"/>
      <c r="D38" s="49"/>
    </row>
    <row r="39" spans="1:4" x14ac:dyDescent="0.25">
      <c r="A39" s="44"/>
      <c r="B39" s="37"/>
      <c r="C39" s="37"/>
      <c r="D39" s="49"/>
    </row>
    <row r="40" spans="1:4" x14ac:dyDescent="0.25">
      <c r="A40" s="44"/>
      <c r="B40" s="37"/>
      <c r="C40" s="37"/>
      <c r="D40" s="49"/>
    </row>
    <row r="41" spans="1:4" x14ac:dyDescent="0.25">
      <c r="A41" s="44"/>
      <c r="B41" s="46"/>
      <c r="C41" s="44"/>
      <c r="D41" s="45"/>
    </row>
    <row r="42" spans="1:4" x14ac:dyDescent="0.25">
      <c r="A42" s="44"/>
      <c r="B42" s="37"/>
      <c r="C42" s="37"/>
      <c r="D42" s="49"/>
    </row>
    <row r="43" spans="1:4" x14ac:dyDescent="0.25">
      <c r="A43" s="44"/>
      <c r="B43" s="46"/>
      <c r="C43" s="45"/>
      <c r="D43" s="49"/>
    </row>
    <row r="44" spans="1:4" x14ac:dyDescent="0.25">
      <c r="A44" s="65"/>
      <c r="B44" s="65"/>
      <c r="C44" s="65"/>
      <c r="D44" s="65"/>
    </row>
    <row r="45" spans="1:4" x14ac:dyDescent="0.25">
      <c r="A45" s="65"/>
      <c r="B45" s="65"/>
      <c r="C45" s="65"/>
      <c r="D45" s="65"/>
    </row>
    <row r="46" spans="1:4" x14ac:dyDescent="0.25">
      <c r="A46" s="65"/>
      <c r="B46" s="65"/>
      <c r="C46" s="65"/>
      <c r="D46" s="65"/>
    </row>
    <row r="47" spans="1:4" x14ac:dyDescent="0.25">
      <c r="A47" s="65"/>
      <c r="B47" s="65"/>
      <c r="C47" s="65"/>
      <c r="D47" s="65"/>
    </row>
    <row r="48" spans="1:4" x14ac:dyDescent="0.25">
      <c r="A48" s="65"/>
      <c r="B48" s="65"/>
      <c r="C48" s="65"/>
      <c r="D48" s="65"/>
    </row>
    <row r="49" spans="1:4" x14ac:dyDescent="0.25">
      <c r="A49" s="65"/>
      <c r="B49" s="65"/>
      <c r="C49" s="65"/>
      <c r="D49" s="65"/>
    </row>
    <row r="50" spans="1:4" x14ac:dyDescent="0.25">
      <c r="A50" s="65"/>
      <c r="B50" s="65"/>
      <c r="C50" s="65"/>
      <c r="D50" s="65"/>
    </row>
    <row r="51" spans="1:4" x14ac:dyDescent="0.25">
      <c r="A51" s="65"/>
      <c r="B51" s="65"/>
      <c r="C51" s="65"/>
      <c r="D51" s="6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C22" sqref="C22"/>
    </sheetView>
  </sheetViews>
  <sheetFormatPr defaultRowHeight="15" x14ac:dyDescent="0.2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 x14ac:dyDescent="0.35">
      <c r="B1" s="84" t="s">
        <v>64</v>
      </c>
      <c r="C1" s="84"/>
      <c r="D1" s="84"/>
      <c r="E1" s="11"/>
      <c r="F1" s="11"/>
      <c r="G1" s="11"/>
      <c r="H1" s="11"/>
    </row>
    <row r="2" spans="1:8" ht="15.75" x14ac:dyDescent="0.25">
      <c r="B2" s="3" t="s">
        <v>6</v>
      </c>
    </row>
    <row r="3" spans="1:8" x14ac:dyDescent="0.25">
      <c r="B3" s="2" t="s">
        <v>7</v>
      </c>
      <c r="C3" s="1"/>
      <c r="D3" s="1"/>
    </row>
    <row r="4" spans="1:8" x14ac:dyDescent="0.25">
      <c r="A4" s="9"/>
      <c r="B4" s="26" t="s">
        <v>0</v>
      </c>
      <c r="C4" s="9" t="s">
        <v>1</v>
      </c>
      <c r="D4" s="9" t="s">
        <v>25</v>
      </c>
    </row>
    <row r="5" spans="1:8" x14ac:dyDescent="0.25">
      <c r="A5" s="9"/>
      <c r="B5" s="17" t="s">
        <v>2</v>
      </c>
      <c r="C5" s="9"/>
      <c r="D5" s="9"/>
    </row>
    <row r="6" spans="1:8" x14ac:dyDescent="0.25">
      <c r="A6" s="37">
        <v>1</v>
      </c>
      <c r="B6" s="37" t="s">
        <v>72</v>
      </c>
      <c r="C6" s="37">
        <v>633</v>
      </c>
      <c r="D6" s="37">
        <f>C6</f>
        <v>633</v>
      </c>
    </row>
    <row r="7" spans="1:8" s="2" customFormat="1" x14ac:dyDescent="0.25">
      <c r="A7" s="37"/>
      <c r="B7" s="38" t="s">
        <v>8</v>
      </c>
      <c r="C7" s="38"/>
      <c r="D7" s="38"/>
    </row>
    <row r="8" spans="1:8" s="2" customFormat="1" x14ac:dyDescent="0.25">
      <c r="A8" s="37">
        <v>1</v>
      </c>
      <c r="B8" s="37" t="s">
        <v>79</v>
      </c>
      <c r="C8" s="37">
        <f>633+949.5</f>
        <v>1582.5</v>
      </c>
      <c r="D8" s="38">
        <f>C8+D6</f>
        <v>2215.5</v>
      </c>
    </row>
    <row r="9" spans="1:8" x14ac:dyDescent="0.25">
      <c r="A9" s="37"/>
      <c r="B9" s="38" t="s">
        <v>3</v>
      </c>
      <c r="C9" s="37"/>
      <c r="D9" s="38"/>
    </row>
    <row r="10" spans="1:8" x14ac:dyDescent="0.25">
      <c r="A10" s="44">
        <v>1</v>
      </c>
      <c r="B10" s="37" t="s">
        <v>72</v>
      </c>
      <c r="C10" s="37">
        <v>1266</v>
      </c>
      <c r="D10" s="45">
        <f>C10+D8</f>
        <v>3481.5</v>
      </c>
    </row>
    <row r="11" spans="1:8" s="2" customFormat="1" x14ac:dyDescent="0.25">
      <c r="A11" s="37"/>
      <c r="B11" s="38" t="s">
        <v>10</v>
      </c>
      <c r="C11" s="38"/>
      <c r="D11" s="38"/>
    </row>
    <row r="12" spans="1:8" x14ac:dyDescent="0.25">
      <c r="A12" s="37">
        <v>1</v>
      </c>
      <c r="B12" s="37" t="s">
        <v>86</v>
      </c>
      <c r="C12" s="37">
        <v>474.75</v>
      </c>
      <c r="D12" s="38">
        <f>C12+D10</f>
        <v>3956.25</v>
      </c>
    </row>
    <row r="13" spans="1:8" x14ac:dyDescent="0.25">
      <c r="A13" s="37"/>
      <c r="B13" s="38" t="s">
        <v>13</v>
      </c>
      <c r="C13" s="37"/>
      <c r="D13" s="38"/>
    </row>
    <row r="14" spans="1:8" x14ac:dyDescent="0.25">
      <c r="A14" s="37">
        <v>1</v>
      </c>
      <c r="B14" s="37" t="s">
        <v>100</v>
      </c>
      <c r="C14" s="37">
        <v>3908</v>
      </c>
      <c r="D14" s="38">
        <f>C14+D12</f>
        <v>7864.25</v>
      </c>
    </row>
    <row r="15" spans="1:8" x14ac:dyDescent="0.25">
      <c r="A15" s="37"/>
      <c r="B15" s="38" t="s">
        <v>15</v>
      </c>
      <c r="C15" s="38"/>
      <c r="D15" s="38"/>
    </row>
    <row r="16" spans="1:8" x14ac:dyDescent="0.25">
      <c r="A16" s="37">
        <v>1</v>
      </c>
      <c r="B16" s="37" t="s">
        <v>113</v>
      </c>
      <c r="C16" s="38">
        <v>2782</v>
      </c>
      <c r="D16" s="38">
        <f>C16+D14</f>
        <v>10646.25</v>
      </c>
    </row>
    <row r="17" spans="1:4" x14ac:dyDescent="0.25">
      <c r="A17" s="37"/>
      <c r="B17" s="38" t="s">
        <v>17</v>
      </c>
      <c r="C17" s="37"/>
      <c r="D17" s="38"/>
    </row>
    <row r="18" spans="1:4" x14ac:dyDescent="0.25">
      <c r="A18" s="37">
        <v>1</v>
      </c>
      <c r="B18" s="37" t="s">
        <v>125</v>
      </c>
      <c r="C18" s="37">
        <v>633</v>
      </c>
      <c r="D18" s="38"/>
    </row>
    <row r="19" spans="1:4" x14ac:dyDescent="0.25">
      <c r="A19" s="37">
        <v>2</v>
      </c>
      <c r="B19" s="37" t="s">
        <v>79</v>
      </c>
      <c r="C19" s="37">
        <v>1266</v>
      </c>
      <c r="D19" s="47"/>
    </row>
    <row r="20" spans="1:4" x14ac:dyDescent="0.25">
      <c r="A20" s="37"/>
      <c r="B20" s="38" t="s">
        <v>124</v>
      </c>
      <c r="C20" s="38">
        <f>SUM(C18:C19)</f>
        <v>1899</v>
      </c>
      <c r="D20" s="38">
        <f>C20+D16</f>
        <v>12545.25</v>
      </c>
    </row>
    <row r="21" spans="1:4" x14ac:dyDescent="0.25">
      <c r="A21" s="44"/>
      <c r="B21" s="38" t="s">
        <v>18</v>
      </c>
      <c r="C21" s="44"/>
      <c r="D21" s="45"/>
    </row>
    <row r="22" spans="1:4" ht="30" x14ac:dyDescent="0.25">
      <c r="A22" s="44">
        <v>1</v>
      </c>
      <c r="B22" s="37" t="s">
        <v>134</v>
      </c>
      <c r="C22" s="45">
        <f>1266+1266+1899+949.5</f>
        <v>5380.5</v>
      </c>
      <c r="D22" s="45">
        <f>C22+D20</f>
        <v>17925.75</v>
      </c>
    </row>
    <row r="23" spans="1:4" x14ac:dyDescent="0.25">
      <c r="A23" s="44"/>
      <c r="B23" s="46"/>
      <c r="C23" s="44"/>
      <c r="D23" s="45"/>
    </row>
    <row r="24" spans="1:4" x14ac:dyDescent="0.25">
      <c r="A24" s="44"/>
      <c r="B24" s="37"/>
      <c r="C24" s="45"/>
      <c r="D24" s="45"/>
    </row>
    <row r="25" spans="1:4" x14ac:dyDescent="0.25">
      <c r="A25" s="44"/>
      <c r="B25" s="38"/>
      <c r="C25" s="44"/>
      <c r="D25" s="49"/>
    </row>
    <row r="26" spans="1:4" x14ac:dyDescent="0.25">
      <c r="A26" s="44"/>
      <c r="B26" s="43"/>
      <c r="C26" s="45"/>
      <c r="D26" s="45"/>
    </row>
    <row r="27" spans="1:4" x14ac:dyDescent="0.25">
      <c r="A27" s="44"/>
      <c r="B27" s="37"/>
      <c r="C27" s="37"/>
      <c r="D27" s="49"/>
    </row>
    <row r="28" spans="1:4" x14ac:dyDescent="0.25">
      <c r="A28" s="44"/>
      <c r="B28" s="38"/>
      <c r="C28" s="37"/>
      <c r="D28" s="45"/>
    </row>
    <row r="29" spans="1:4" x14ac:dyDescent="0.25">
      <c r="A29" s="44"/>
      <c r="B29" s="37"/>
      <c r="C29" s="37"/>
      <c r="D29" s="44"/>
    </row>
    <row r="30" spans="1:4" x14ac:dyDescent="0.25">
      <c r="A30" s="44"/>
      <c r="B30" s="43"/>
      <c r="C30" s="44"/>
      <c r="D30" s="44"/>
    </row>
    <row r="31" spans="1:4" x14ac:dyDescent="0.25">
      <c r="A31" s="44"/>
      <c r="B31" s="43"/>
      <c r="C31" s="44"/>
      <c r="D31" s="45"/>
    </row>
    <row r="32" spans="1:4" x14ac:dyDescent="0.25">
      <c r="A32" s="44"/>
      <c r="B32" s="43"/>
      <c r="C32" s="44"/>
      <c r="D32" s="44"/>
    </row>
    <row r="33" spans="1:4" x14ac:dyDescent="0.25">
      <c r="A33" s="44"/>
      <c r="B33" s="37"/>
      <c r="C33" s="44"/>
      <c r="D33" s="49"/>
    </row>
    <row r="34" spans="1:4" x14ac:dyDescent="0.25">
      <c r="A34" s="44"/>
      <c r="B34" s="46"/>
      <c r="C34" s="45"/>
      <c r="D34" s="45"/>
    </row>
    <row r="35" spans="1:4" x14ac:dyDescent="0.25">
      <c r="A35" s="44"/>
      <c r="B35" s="46"/>
      <c r="C35" s="44"/>
      <c r="D35" s="44"/>
    </row>
    <row r="36" spans="1:4" x14ac:dyDescent="0.25">
      <c r="A36" s="44"/>
      <c r="B36" s="43"/>
      <c r="C36" s="44"/>
      <c r="D36" s="44"/>
    </row>
    <row r="37" spans="1:4" x14ac:dyDescent="0.25">
      <c r="A37" s="44"/>
      <c r="B37" s="43"/>
      <c r="C37" s="44"/>
      <c r="D37" s="44"/>
    </row>
    <row r="38" spans="1:4" x14ac:dyDescent="0.25">
      <c r="A38" s="44"/>
      <c r="B38" s="46"/>
      <c r="C38" s="45"/>
      <c r="D38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6" sqref="B6:C6"/>
    </sheetView>
  </sheetViews>
  <sheetFormatPr defaultRowHeight="15" x14ac:dyDescent="0.2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 x14ac:dyDescent="0.35">
      <c r="A1" s="4"/>
      <c r="B1" s="83" t="s">
        <v>73</v>
      </c>
      <c r="C1" s="83"/>
      <c r="D1" s="83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 x14ac:dyDescent="0.25">
      <c r="A3" s="4"/>
      <c r="B3" s="85" t="s">
        <v>31</v>
      </c>
      <c r="C3" s="85"/>
      <c r="D3" s="85"/>
      <c r="E3" s="4"/>
      <c r="F3" s="4"/>
      <c r="G3" s="4"/>
      <c r="H3" s="4"/>
    </row>
    <row r="4" spans="1:8" x14ac:dyDescent="0.25">
      <c r="A4" s="22"/>
      <c r="B4" s="28" t="s">
        <v>0</v>
      </c>
      <c r="C4" s="28" t="s">
        <v>1</v>
      </c>
      <c r="D4" s="28" t="s">
        <v>25</v>
      </c>
      <c r="E4" s="4"/>
      <c r="F4" s="4"/>
      <c r="G4" s="4"/>
      <c r="H4" s="4"/>
    </row>
    <row r="5" spans="1:8" x14ac:dyDescent="0.25">
      <c r="A5" s="37"/>
      <c r="B5" s="38" t="s">
        <v>15</v>
      </c>
      <c r="C5" s="38"/>
      <c r="D5" s="22"/>
      <c r="E5" s="4"/>
      <c r="F5" s="4"/>
      <c r="G5" s="4"/>
      <c r="H5" s="4"/>
    </row>
    <row r="6" spans="1:8" x14ac:dyDescent="0.25">
      <c r="A6" s="37">
        <v>1</v>
      </c>
      <c r="B6" s="37" t="s">
        <v>115</v>
      </c>
      <c r="C6" s="37">
        <v>85954</v>
      </c>
      <c r="D6" s="15">
        <f>C6</f>
        <v>85954</v>
      </c>
    </row>
    <row r="7" spans="1:8" s="2" customFormat="1" x14ac:dyDescent="0.25">
      <c r="A7" s="38"/>
      <c r="B7" s="38"/>
      <c r="C7" s="37"/>
      <c r="D7" s="15"/>
    </row>
    <row r="8" spans="1:8" x14ac:dyDescent="0.25">
      <c r="A8" s="37"/>
      <c r="B8" s="37"/>
      <c r="C8" s="37"/>
      <c r="D8" s="15"/>
    </row>
    <row r="9" spans="1:8" x14ac:dyDescent="0.25">
      <c r="A9" s="37"/>
      <c r="B9" s="37"/>
      <c r="C9" s="37"/>
      <c r="D9" s="15"/>
    </row>
    <row r="10" spans="1:8" x14ac:dyDescent="0.25">
      <c r="A10" s="44"/>
      <c r="B10" s="43"/>
      <c r="C10" s="44"/>
      <c r="D10" s="17"/>
    </row>
    <row r="11" spans="1:8" x14ac:dyDescent="0.25">
      <c r="A11" s="44"/>
      <c r="B11" s="46"/>
      <c r="C11" s="46"/>
      <c r="D11" s="17"/>
    </row>
    <row r="12" spans="1:8" x14ac:dyDescent="0.25">
      <c r="A12" s="44"/>
      <c r="B12" s="43"/>
      <c r="C12" s="43"/>
      <c r="D12" s="17"/>
    </row>
    <row r="13" spans="1:8" x14ac:dyDescent="0.25">
      <c r="A13" s="44"/>
      <c r="B13" s="43"/>
      <c r="C13" s="43"/>
      <c r="D13" s="17"/>
    </row>
    <row r="14" spans="1:8" x14ac:dyDescent="0.25">
      <c r="A14" s="44"/>
      <c r="B14" s="43"/>
      <c r="C14" s="43"/>
      <c r="D14" s="17"/>
    </row>
    <row r="15" spans="1:8" x14ac:dyDescent="0.25">
      <c r="A15" s="44"/>
      <c r="B15" s="43"/>
      <c r="C15" s="43"/>
      <c r="D15" s="17"/>
    </row>
    <row r="16" spans="1:8" x14ac:dyDescent="0.25">
      <c r="A16" s="44"/>
      <c r="B16" s="46"/>
      <c r="C16" s="46"/>
      <c r="D16" s="17"/>
    </row>
    <row r="17" spans="1:4" x14ac:dyDescent="0.25">
      <c r="A17" s="44"/>
      <c r="B17" s="46"/>
      <c r="C17" s="46"/>
      <c r="D17" s="17"/>
    </row>
    <row r="18" spans="1:4" x14ac:dyDescent="0.25">
      <c r="A18" s="44"/>
      <c r="B18" s="43"/>
      <c r="C18" s="43"/>
      <c r="D18" s="17"/>
    </row>
    <row r="19" spans="1:4" x14ac:dyDescent="0.25">
      <c r="A19" s="44"/>
      <c r="B19" s="43"/>
      <c r="C19" s="43"/>
      <c r="D19" s="17"/>
    </row>
    <row r="20" spans="1:4" x14ac:dyDescent="0.25">
      <c r="A20" s="44"/>
      <c r="B20" s="46"/>
      <c r="C20" s="46"/>
      <c r="D20" s="17"/>
    </row>
    <row r="21" spans="1:4" x14ac:dyDescent="0.25">
      <c r="A21" s="44"/>
      <c r="B21" s="46"/>
      <c r="C21" s="46"/>
      <c r="D21" s="17"/>
    </row>
    <row r="22" spans="1:4" x14ac:dyDescent="0.25">
      <c r="A22" s="44"/>
      <c r="B22" s="43"/>
      <c r="C22" s="43"/>
      <c r="D22" s="17"/>
    </row>
    <row r="23" spans="1:4" x14ac:dyDescent="0.25">
      <c r="A23" s="44"/>
      <c r="B23" s="43"/>
      <c r="C23" s="43"/>
      <c r="D23" s="17"/>
    </row>
    <row r="24" spans="1:4" x14ac:dyDescent="0.25">
      <c r="A24" s="44"/>
      <c r="B24" s="43"/>
      <c r="C24" s="43"/>
      <c r="D24" s="17"/>
    </row>
    <row r="25" spans="1:4" x14ac:dyDescent="0.25">
      <c r="A25" s="44"/>
      <c r="B25" s="43"/>
      <c r="C25" s="43"/>
      <c r="D25" s="17"/>
    </row>
    <row r="26" spans="1:4" x14ac:dyDescent="0.25">
      <c r="A26" s="44"/>
      <c r="B26" s="46"/>
      <c r="C26" s="43"/>
      <c r="D26" s="17"/>
    </row>
    <row r="27" spans="1:4" x14ac:dyDescent="0.25">
      <c r="A27" s="44"/>
      <c r="B27" s="43"/>
      <c r="C27" s="43"/>
      <c r="D27" s="17"/>
    </row>
    <row r="28" spans="1:4" x14ac:dyDescent="0.25">
      <c r="A28" s="23"/>
      <c r="B28" s="21"/>
      <c r="C28" s="19"/>
      <c r="D28" s="17"/>
    </row>
    <row r="29" spans="1:4" x14ac:dyDescent="0.25">
      <c r="A29" s="23"/>
      <c r="B29" s="21"/>
      <c r="C29" s="19"/>
      <c r="D29" s="17"/>
    </row>
    <row r="30" spans="1:4" x14ac:dyDescent="0.25">
      <c r="A30" s="23"/>
      <c r="B30" s="21"/>
      <c r="C30" s="19"/>
      <c r="D30" s="17"/>
    </row>
    <row r="31" spans="1:4" x14ac:dyDescent="0.25">
      <c r="A31" s="23"/>
      <c r="B31" s="21"/>
      <c r="C31" s="36"/>
      <c r="D31" s="27"/>
    </row>
    <row r="32" spans="1:4" x14ac:dyDescent="0.25">
      <c r="A32" s="23"/>
      <c r="B32" s="18"/>
      <c r="C32" s="19"/>
      <c r="D32" s="17"/>
    </row>
    <row r="33" spans="1:4" x14ac:dyDescent="0.25">
      <c r="A33" s="23"/>
      <c r="B33" s="14"/>
      <c r="C33" s="23"/>
      <c r="D33" s="23"/>
    </row>
    <row r="34" spans="1:4" x14ac:dyDescent="0.25">
      <c r="A34" s="23"/>
      <c r="B34" s="18"/>
      <c r="C34" s="17"/>
      <c r="D34" s="17"/>
    </row>
    <row r="35" spans="1:4" x14ac:dyDescent="0.25">
      <c r="A35" s="23"/>
      <c r="B35" s="18"/>
      <c r="C35" s="17"/>
      <c r="D35" s="17"/>
    </row>
    <row r="36" spans="1:4" x14ac:dyDescent="0.25">
      <c r="A36" s="23"/>
      <c r="B36" s="19"/>
      <c r="C36" s="23"/>
      <c r="D36" s="23"/>
    </row>
    <row r="37" spans="1:4" x14ac:dyDescent="0.25">
      <c r="A37" s="23"/>
      <c r="B37" s="18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6" sqref="D6"/>
    </sheetView>
  </sheetViews>
  <sheetFormatPr defaultRowHeight="15" x14ac:dyDescent="0.25"/>
  <cols>
    <col min="1" max="1" width="6.140625" customWidth="1"/>
    <col min="2" max="2" width="45.5703125" customWidth="1"/>
  </cols>
  <sheetData>
    <row r="1" spans="1:5" ht="21" x14ac:dyDescent="0.35">
      <c r="B1" s="84" t="s">
        <v>64</v>
      </c>
      <c r="C1" s="84"/>
      <c r="D1" s="84"/>
      <c r="E1" s="11"/>
    </row>
    <row r="2" spans="1:5" ht="15.75" x14ac:dyDescent="0.25">
      <c r="A2" s="16"/>
      <c r="B2" s="78" t="s">
        <v>6</v>
      </c>
      <c r="C2" s="16"/>
      <c r="D2" s="16"/>
    </row>
    <row r="3" spans="1:5" x14ac:dyDescent="0.25">
      <c r="A3" s="16"/>
      <c r="B3" s="17" t="s">
        <v>30</v>
      </c>
      <c r="C3" s="75"/>
      <c r="D3" s="75"/>
    </row>
    <row r="4" spans="1:5" ht="26.25" x14ac:dyDescent="0.25">
      <c r="A4" s="9"/>
      <c r="B4" s="26" t="s">
        <v>0</v>
      </c>
      <c r="C4" s="9" t="s">
        <v>1</v>
      </c>
      <c r="D4" s="8" t="s">
        <v>25</v>
      </c>
    </row>
    <row r="5" spans="1:5" x14ac:dyDescent="0.25">
      <c r="A5" s="66"/>
      <c r="B5" s="45" t="s">
        <v>17</v>
      </c>
      <c r="C5" s="66"/>
      <c r="D5" s="66"/>
    </row>
    <row r="6" spans="1:5" x14ac:dyDescent="0.25">
      <c r="A6" s="37">
        <v>1</v>
      </c>
      <c r="B6" s="37" t="s">
        <v>126</v>
      </c>
      <c r="C6" s="37">
        <v>1613.5</v>
      </c>
      <c r="D6" s="37">
        <f>C6</f>
        <v>1613.5</v>
      </c>
    </row>
    <row r="7" spans="1:5" x14ac:dyDescent="0.25">
      <c r="A7" s="37"/>
      <c r="B7" s="37"/>
      <c r="C7" s="37"/>
      <c r="D7" s="38"/>
      <c r="E7" s="2"/>
    </row>
    <row r="8" spans="1:5" x14ac:dyDescent="0.25">
      <c r="A8" s="37"/>
      <c r="B8" s="38"/>
      <c r="C8" s="38"/>
      <c r="D8" s="38"/>
      <c r="E8" s="2"/>
    </row>
    <row r="9" spans="1:5" x14ac:dyDescent="0.25">
      <c r="A9" s="37"/>
      <c r="B9" s="37"/>
      <c r="C9" s="37"/>
      <c r="D9" s="38"/>
    </row>
    <row r="10" spans="1:5" x14ac:dyDescent="0.25">
      <c r="A10" s="44"/>
      <c r="B10" s="43"/>
      <c r="C10" s="44"/>
      <c r="D10" s="44"/>
    </row>
    <row r="11" spans="1:5" x14ac:dyDescent="0.25">
      <c r="A11" s="44"/>
      <c r="B11" s="43"/>
      <c r="C11" s="43"/>
      <c r="D11" s="45"/>
    </row>
    <row r="12" spans="1:5" x14ac:dyDescent="0.25">
      <c r="A12" s="37"/>
      <c r="B12" s="37"/>
      <c r="C12" s="37"/>
      <c r="D12" s="38"/>
      <c r="E12" s="2"/>
    </row>
    <row r="13" spans="1:5" x14ac:dyDescent="0.25">
      <c r="A13" s="37"/>
      <c r="B13" s="37"/>
      <c r="C13" s="37"/>
      <c r="D13" s="38"/>
    </row>
    <row r="14" spans="1:5" x14ac:dyDescent="0.25">
      <c r="A14" s="38"/>
      <c r="B14" s="38"/>
      <c r="C14" s="38"/>
      <c r="D14" s="38"/>
    </row>
    <row r="15" spans="1:5" x14ac:dyDescent="0.25">
      <c r="A15" s="38"/>
      <c r="B15" s="38"/>
      <c r="C15" s="38"/>
      <c r="D15" s="38"/>
    </row>
    <row r="16" spans="1:5" x14ac:dyDescent="0.25">
      <c r="A16" s="37"/>
      <c r="B16" s="37"/>
      <c r="C16" s="37"/>
      <c r="D16" s="37"/>
    </row>
    <row r="17" spans="1:4" x14ac:dyDescent="0.25">
      <c r="A17" s="37"/>
      <c r="B17" s="38"/>
      <c r="C17" s="38"/>
      <c r="D17" s="38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7"/>
      <c r="C19" s="37"/>
      <c r="D19" s="37"/>
    </row>
    <row r="20" spans="1:4" x14ac:dyDescent="0.25">
      <c r="A20" s="37"/>
      <c r="B20" s="37"/>
      <c r="C20" s="37"/>
      <c r="D20" s="37"/>
    </row>
    <row r="21" spans="1:4" x14ac:dyDescent="0.25">
      <c r="A21" s="37"/>
      <c r="B21" s="38"/>
      <c r="C21" s="38"/>
      <c r="D21" s="38"/>
    </row>
    <row r="22" spans="1:4" x14ac:dyDescent="0.25">
      <c r="A22" s="44"/>
      <c r="B22" s="46"/>
      <c r="C22" s="44"/>
      <c r="D22" s="44"/>
    </row>
    <row r="23" spans="1:4" x14ac:dyDescent="0.25">
      <c r="A23" s="44"/>
      <c r="B23" s="37"/>
      <c r="C23" s="44"/>
      <c r="D23" s="44"/>
    </row>
    <row r="24" spans="1:4" x14ac:dyDescent="0.25">
      <c r="A24" s="44"/>
      <c r="B24" s="46"/>
      <c r="C24" s="45"/>
      <c r="D24" s="45"/>
    </row>
    <row r="25" spans="1:4" x14ac:dyDescent="0.25">
      <c r="A25" s="44"/>
      <c r="B25" s="46"/>
      <c r="C25" s="44"/>
      <c r="D25" s="44"/>
    </row>
    <row r="26" spans="1:4" x14ac:dyDescent="0.25">
      <c r="A26" s="44"/>
      <c r="B26" s="43"/>
      <c r="C26" s="44"/>
      <c r="D26" s="44"/>
    </row>
    <row r="27" spans="1:4" x14ac:dyDescent="0.25">
      <c r="A27" s="16"/>
      <c r="B27" s="19"/>
      <c r="C27" s="16"/>
      <c r="D27" s="16"/>
    </row>
    <row r="28" spans="1:4" x14ac:dyDescent="0.25">
      <c r="A28" s="16"/>
      <c r="B28" s="18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5.140625" customWidth="1"/>
    <col min="2" max="2" width="43" customWidth="1"/>
    <col min="3" max="3" width="9.85546875" customWidth="1"/>
    <col min="4" max="4" width="15" customWidth="1"/>
  </cols>
  <sheetData>
    <row r="1" spans="1:8" ht="21" x14ac:dyDescent="0.35">
      <c r="A1" s="4"/>
      <c r="B1" s="83" t="s">
        <v>64</v>
      </c>
      <c r="C1" s="83"/>
      <c r="D1" s="83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82" t="s">
        <v>9</v>
      </c>
      <c r="C3" s="82"/>
      <c r="D3" s="82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x14ac:dyDescent="0.25">
      <c r="A5" s="8"/>
      <c r="B5" s="56" t="s">
        <v>2</v>
      </c>
      <c r="C5" s="10"/>
      <c r="D5" s="10"/>
      <c r="E5" s="4"/>
      <c r="F5" s="4"/>
      <c r="G5" s="4"/>
      <c r="H5" s="4"/>
    </row>
    <row r="6" spans="1:8" x14ac:dyDescent="0.25">
      <c r="A6" s="37">
        <v>1</v>
      </c>
      <c r="B6" s="37" t="s">
        <v>74</v>
      </c>
      <c r="C6" s="37">
        <v>10402</v>
      </c>
      <c r="D6" s="15">
        <f>C6</f>
        <v>10402</v>
      </c>
      <c r="E6" s="4"/>
      <c r="F6" s="4"/>
      <c r="G6" s="4"/>
      <c r="H6" s="4"/>
    </row>
    <row r="7" spans="1:8" s="2" customFormat="1" x14ac:dyDescent="0.25">
      <c r="A7" s="45"/>
      <c r="B7" s="38" t="s">
        <v>8</v>
      </c>
      <c r="C7" s="44"/>
      <c r="D7" s="45"/>
    </row>
    <row r="8" spans="1:8" ht="30" x14ac:dyDescent="0.25">
      <c r="A8" s="44">
        <v>1</v>
      </c>
      <c r="B8" s="37" t="s">
        <v>80</v>
      </c>
      <c r="C8" s="44">
        <v>13911</v>
      </c>
      <c r="D8" s="45">
        <f>C8+D6</f>
        <v>24313</v>
      </c>
    </row>
    <row r="9" spans="1:8" s="2" customFormat="1" x14ac:dyDescent="0.25">
      <c r="A9" s="44"/>
      <c r="B9" s="45" t="s">
        <v>10</v>
      </c>
      <c r="C9" s="44"/>
      <c r="D9" s="45"/>
    </row>
    <row r="10" spans="1:8" x14ac:dyDescent="0.25">
      <c r="A10" s="44">
        <v>1</v>
      </c>
      <c r="B10" s="43" t="s">
        <v>87</v>
      </c>
      <c r="C10" s="45">
        <v>20536</v>
      </c>
      <c r="D10" s="45">
        <f>C10+D8</f>
        <v>44849</v>
      </c>
    </row>
    <row r="11" spans="1:8" ht="15.75" x14ac:dyDescent="0.25">
      <c r="A11" s="44"/>
      <c r="B11" s="81" t="s">
        <v>15</v>
      </c>
      <c r="C11" s="44"/>
      <c r="D11" s="45"/>
    </row>
    <row r="12" spans="1:8" ht="30" x14ac:dyDescent="0.25">
      <c r="A12" s="44">
        <v>1</v>
      </c>
      <c r="B12" s="43" t="s">
        <v>114</v>
      </c>
      <c r="C12" s="45">
        <v>45837</v>
      </c>
      <c r="D12" s="45">
        <f>C12+D10</f>
        <v>90686</v>
      </c>
    </row>
    <row r="13" spans="1:8" ht="20.100000000000001" customHeight="1" x14ac:dyDescent="0.25">
      <c r="A13" s="44"/>
      <c r="B13" s="74" t="s">
        <v>17</v>
      </c>
      <c r="C13" s="44"/>
      <c r="D13" s="45"/>
    </row>
    <row r="14" spans="1:8" x14ac:dyDescent="0.25">
      <c r="A14" s="44">
        <v>1</v>
      </c>
      <c r="B14" s="62" t="s">
        <v>127</v>
      </c>
      <c r="C14" s="44">
        <v>15480.5</v>
      </c>
      <c r="D14" s="45">
        <f>C14+D12</f>
        <v>106166.5</v>
      </c>
    </row>
    <row r="15" spans="1:8" x14ac:dyDescent="0.25">
      <c r="A15" s="45"/>
      <c r="B15" s="37"/>
      <c r="C15" s="44"/>
      <c r="D15" s="45"/>
    </row>
    <row r="16" spans="1:8" x14ac:dyDescent="0.25">
      <c r="A16" s="44"/>
      <c r="B16" s="44"/>
      <c r="C16" s="44"/>
      <c r="D16" s="45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4"/>
      <c r="C18" s="44"/>
      <c r="D18" s="44"/>
    </row>
    <row r="19" spans="1:4" x14ac:dyDescent="0.25">
      <c r="A19" s="44"/>
      <c r="B19" s="44"/>
      <c r="C19" s="44"/>
      <c r="D19" s="44"/>
    </row>
    <row r="20" spans="1:4" x14ac:dyDescent="0.25">
      <c r="A20" s="44"/>
      <c r="B20" s="44"/>
      <c r="C20" s="44"/>
      <c r="D20" s="44"/>
    </row>
    <row r="21" spans="1:4" x14ac:dyDescent="0.25">
      <c r="A21" s="44"/>
      <c r="B21" s="44"/>
      <c r="C21" s="44"/>
      <c r="D21" s="44"/>
    </row>
    <row r="22" spans="1:4" x14ac:dyDescent="0.25">
      <c r="A22" s="44"/>
      <c r="B22" s="44"/>
      <c r="C22" s="44"/>
      <c r="D22" s="44"/>
    </row>
    <row r="23" spans="1:4" x14ac:dyDescent="0.25">
      <c r="A23" s="44"/>
      <c r="B23" s="44"/>
      <c r="C23" s="44"/>
      <c r="D23" s="44"/>
    </row>
    <row r="24" spans="1:4" x14ac:dyDescent="0.25">
      <c r="A24" s="44"/>
      <c r="B24" s="44"/>
      <c r="C24" s="44"/>
      <c r="D24" s="44"/>
    </row>
    <row r="25" spans="1:4" x14ac:dyDescent="0.25">
      <c r="A25" s="44"/>
      <c r="B25" s="44"/>
      <c r="C25" s="44"/>
      <c r="D25" s="44"/>
    </row>
    <row r="26" spans="1:4" x14ac:dyDescent="0.25">
      <c r="A26" s="44"/>
      <c r="B26" s="44"/>
      <c r="C26" s="44"/>
      <c r="D26" s="44"/>
    </row>
    <row r="27" spans="1:4" x14ac:dyDescent="0.25">
      <c r="A27" s="44"/>
      <c r="B27" s="44"/>
      <c r="C27" s="44"/>
      <c r="D27" s="44"/>
    </row>
    <row r="28" spans="1:4" x14ac:dyDescent="0.25">
      <c r="A28" s="44"/>
      <c r="B28" s="44"/>
      <c r="C28" s="44"/>
      <c r="D28" s="44"/>
    </row>
    <row r="29" spans="1:4" x14ac:dyDescent="0.25">
      <c r="A29" s="44"/>
      <c r="B29" s="44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17"/>
      <c r="B31" s="17"/>
      <c r="C31" s="23"/>
      <c r="D31" s="17"/>
    </row>
    <row r="32" spans="1:4" x14ac:dyDescent="0.25">
      <c r="A32" s="23"/>
      <c r="B32" s="19"/>
      <c r="C32" s="23"/>
      <c r="D32" s="23"/>
    </row>
    <row r="33" spans="1:4" x14ac:dyDescent="0.25">
      <c r="A33" s="23"/>
      <c r="B33" s="20"/>
      <c r="C33" s="23"/>
      <c r="D33" s="17"/>
    </row>
    <row r="34" spans="1:4" x14ac:dyDescent="0.25">
      <c r="A34" s="16"/>
      <c r="B34" s="20"/>
      <c r="C34" s="16"/>
      <c r="D34" s="16"/>
    </row>
    <row r="35" spans="1:4" x14ac:dyDescent="0.25">
      <c r="A35" s="16"/>
      <c r="B35" s="25"/>
      <c r="C35" s="16"/>
      <c r="D35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M10" sqref="M10"/>
    </sheetView>
  </sheetViews>
  <sheetFormatPr defaultRowHeight="15" x14ac:dyDescent="0.25"/>
  <cols>
    <col min="1" max="1" width="20.42578125" style="12" customWidth="1"/>
    <col min="2" max="4" width="8.7109375" customWidth="1"/>
    <col min="5" max="5" width="10.42578125" customWidth="1"/>
    <col min="6" max="6" width="10.140625" customWidth="1"/>
    <col min="7" max="9" width="8.7109375" customWidth="1"/>
    <col min="10" max="10" width="9.5703125" customWidth="1"/>
    <col min="11" max="11" width="9.140625" customWidth="1"/>
    <col min="12" max="13" width="8.7109375" customWidth="1"/>
    <col min="14" max="14" width="10.28515625" customWidth="1"/>
  </cols>
  <sheetData>
    <row r="1" spans="1:14" x14ac:dyDescent="0.25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x14ac:dyDescent="0.25">
      <c r="A2" s="50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13" customFormat="1" x14ac:dyDescent="0.25">
      <c r="A3" s="52"/>
      <c r="B3" s="53" t="s">
        <v>2</v>
      </c>
      <c r="C3" s="53" t="s">
        <v>8</v>
      </c>
      <c r="D3" s="53" t="s">
        <v>3</v>
      </c>
      <c r="E3" s="53" t="s">
        <v>10</v>
      </c>
      <c r="F3" s="53" t="s">
        <v>11</v>
      </c>
      <c r="G3" s="53" t="s">
        <v>12</v>
      </c>
      <c r="H3" s="53" t="s">
        <v>13</v>
      </c>
      <c r="I3" s="53" t="s">
        <v>14</v>
      </c>
      <c r="J3" s="53" t="s">
        <v>15</v>
      </c>
      <c r="K3" s="53" t="s">
        <v>16</v>
      </c>
      <c r="L3" s="53" t="s">
        <v>17</v>
      </c>
      <c r="M3" s="53" t="s">
        <v>18</v>
      </c>
      <c r="N3" s="53" t="s">
        <v>19</v>
      </c>
    </row>
    <row r="4" spans="1:14" ht="25.5" customHeight="1" x14ac:dyDescent="0.25">
      <c r="A4" s="54" t="s">
        <v>46</v>
      </c>
      <c r="B4" s="27">
        <f>B5+B6+B8</f>
        <v>20670.5</v>
      </c>
      <c r="C4" s="27">
        <f t="shared" ref="C4:N4" si="0">C5+C6+C8</f>
        <v>20670.5</v>
      </c>
      <c r="D4" s="27">
        <f>D5+D6+D8</f>
        <v>25336.5</v>
      </c>
      <c r="E4" s="27">
        <f>E5+E6+E7+E8</f>
        <v>20670.5</v>
      </c>
      <c r="F4" s="27">
        <f t="shared" si="0"/>
        <v>20670.5</v>
      </c>
      <c r="G4" s="27">
        <f t="shared" si="0"/>
        <v>20670.5</v>
      </c>
      <c r="H4" s="27">
        <f t="shared" si="0"/>
        <v>20670.5</v>
      </c>
      <c r="I4" s="27">
        <f t="shared" si="0"/>
        <v>20670.5</v>
      </c>
      <c r="J4" s="27">
        <f t="shared" si="0"/>
        <v>20670.5</v>
      </c>
      <c r="K4" s="27">
        <f t="shared" si="0"/>
        <v>20670.5</v>
      </c>
      <c r="L4" s="27">
        <f t="shared" si="0"/>
        <v>20670.5</v>
      </c>
      <c r="M4" s="27">
        <f t="shared" si="0"/>
        <v>20670.5</v>
      </c>
      <c r="N4" s="27">
        <f t="shared" si="0"/>
        <v>252712</v>
      </c>
    </row>
    <row r="5" spans="1:14" ht="25.5" customHeight="1" x14ac:dyDescent="0.25">
      <c r="A5" s="54" t="s">
        <v>47</v>
      </c>
      <c r="B5" s="23">
        <v>8761.07</v>
      </c>
      <c r="C5" s="23">
        <v>8761.07</v>
      </c>
      <c r="D5" s="23">
        <v>8761.07</v>
      </c>
      <c r="E5" s="23">
        <v>8761.07</v>
      </c>
      <c r="F5" s="23">
        <v>8761.07</v>
      </c>
      <c r="G5" s="23">
        <v>8761.07</v>
      </c>
      <c r="H5" s="23">
        <v>8761.07</v>
      </c>
      <c r="I5" s="23">
        <v>8761.07</v>
      </c>
      <c r="J5" s="23">
        <v>8761.07</v>
      </c>
      <c r="K5" s="23">
        <v>8761.07</v>
      </c>
      <c r="L5" s="23">
        <v>8761.07</v>
      </c>
      <c r="M5" s="23">
        <v>8761.07</v>
      </c>
      <c r="N5" s="17">
        <f t="shared" ref="N5:N23" si="1">SUM(B5:M5)</f>
        <v>105132.84000000003</v>
      </c>
    </row>
    <row r="6" spans="1:14" ht="25.5" customHeight="1" x14ac:dyDescent="0.25">
      <c r="A6" s="54" t="s">
        <v>48</v>
      </c>
      <c r="B6" s="55">
        <v>11909.43</v>
      </c>
      <c r="C6" s="55">
        <v>11909.43</v>
      </c>
      <c r="D6" s="55">
        <v>11909.43</v>
      </c>
      <c r="E6" s="23">
        <v>11909.43</v>
      </c>
      <c r="F6" s="23">
        <v>11909.43</v>
      </c>
      <c r="G6" s="23">
        <v>11909.43</v>
      </c>
      <c r="H6" s="23">
        <v>11909.43</v>
      </c>
      <c r="I6" s="23">
        <v>11909.43</v>
      </c>
      <c r="J6" s="23">
        <v>11909.43</v>
      </c>
      <c r="K6" s="23">
        <v>11909.43</v>
      </c>
      <c r="L6" s="23">
        <v>11909.43</v>
      </c>
      <c r="M6" s="23">
        <v>11909.43</v>
      </c>
      <c r="N6" s="17">
        <f t="shared" si="1"/>
        <v>142913.15999999997</v>
      </c>
    </row>
    <row r="7" spans="1:14" ht="25.5" customHeight="1" x14ac:dyDescent="0.25">
      <c r="A7" s="24" t="s">
        <v>62</v>
      </c>
      <c r="B7" s="55"/>
      <c r="C7" s="55"/>
      <c r="D7" s="55"/>
      <c r="E7" s="23"/>
      <c r="F7" s="23"/>
      <c r="G7" s="23"/>
      <c r="H7" s="23"/>
      <c r="I7" s="23"/>
      <c r="J7" s="23"/>
      <c r="K7" s="23"/>
      <c r="L7" s="23"/>
      <c r="M7" s="23"/>
      <c r="N7" s="17"/>
    </row>
    <row r="8" spans="1:14" ht="25.5" customHeight="1" x14ac:dyDescent="0.25">
      <c r="A8" s="54" t="s">
        <v>49</v>
      </c>
      <c r="B8" s="23"/>
      <c r="C8" s="23"/>
      <c r="D8" s="23">
        <v>4666</v>
      </c>
      <c r="E8" s="23"/>
      <c r="F8" s="23"/>
      <c r="G8" s="23"/>
      <c r="H8" s="23"/>
      <c r="I8" s="23"/>
      <c r="J8" s="23"/>
      <c r="K8" s="23"/>
      <c r="L8" s="23"/>
      <c r="M8" s="23"/>
      <c r="N8" s="17">
        <f t="shared" si="1"/>
        <v>4666</v>
      </c>
    </row>
    <row r="9" spans="1:14" ht="25.5" customHeight="1" x14ac:dyDescent="0.25">
      <c r="A9" s="56" t="s">
        <v>20</v>
      </c>
      <c r="B9" s="17">
        <f>B10+B11+B12+B13</f>
        <v>12421.47</v>
      </c>
      <c r="C9" s="17">
        <f>C10+C11+C12+C13</f>
        <v>13839.1</v>
      </c>
      <c r="D9" s="17">
        <f>D10+D11+D12+D13</f>
        <v>6245.33</v>
      </c>
      <c r="E9" s="17">
        <f t="shared" ref="E9:M9" si="2">E10+E11+E12+E13</f>
        <v>7952.49</v>
      </c>
      <c r="F9" s="17">
        <f>F10+F11+F12+F13</f>
        <v>16778.37</v>
      </c>
      <c r="G9" s="17">
        <f t="shared" si="2"/>
        <v>11327.71</v>
      </c>
      <c r="H9" s="17">
        <f t="shared" si="2"/>
        <v>22334.69</v>
      </c>
      <c r="I9" s="17">
        <f t="shared" si="2"/>
        <v>16467</v>
      </c>
      <c r="J9" s="17">
        <f t="shared" si="2"/>
        <v>18167.439999999999</v>
      </c>
      <c r="K9" s="17">
        <f t="shared" si="2"/>
        <v>6305.6900000000005</v>
      </c>
      <c r="L9" s="17">
        <f t="shared" si="2"/>
        <v>13727.69</v>
      </c>
      <c r="M9" s="17">
        <f t="shared" si="2"/>
        <v>16223.73</v>
      </c>
      <c r="N9" s="17">
        <f t="shared" si="1"/>
        <v>161790.71000000002</v>
      </c>
    </row>
    <row r="10" spans="1:14" ht="25.5" customHeight="1" x14ac:dyDescent="0.25">
      <c r="A10" s="54" t="s">
        <v>50</v>
      </c>
      <c r="B10" s="23">
        <v>8739.42</v>
      </c>
      <c r="C10" s="23">
        <v>10273.42</v>
      </c>
      <c r="D10" s="23">
        <v>3589.92</v>
      </c>
      <c r="E10" s="23">
        <v>4608.92</v>
      </c>
      <c r="F10" s="23">
        <v>8223.42</v>
      </c>
      <c r="G10" s="23">
        <v>2158.92</v>
      </c>
      <c r="H10" s="23">
        <v>2158.92</v>
      </c>
      <c r="I10" s="23">
        <v>2158.92</v>
      </c>
      <c r="J10" s="23">
        <v>3108.42</v>
      </c>
      <c r="K10" s="23">
        <v>2475.42</v>
      </c>
      <c r="L10" s="23">
        <v>5998.92</v>
      </c>
      <c r="M10" s="23">
        <v>6351.92</v>
      </c>
      <c r="N10" s="17">
        <f>SUM(B10:M10)</f>
        <v>59846.539999999986</v>
      </c>
    </row>
    <row r="11" spans="1:14" ht="25.5" customHeight="1" x14ac:dyDescent="0.25">
      <c r="A11" s="54" t="s">
        <v>51</v>
      </c>
      <c r="B11" s="57">
        <v>633</v>
      </c>
      <c r="C11" s="23">
        <v>1582.5</v>
      </c>
      <c r="D11" s="23">
        <v>1266</v>
      </c>
      <c r="E11" s="23">
        <v>474.75</v>
      </c>
      <c r="F11" s="23"/>
      <c r="G11" s="58"/>
      <c r="H11" s="23">
        <v>3908</v>
      </c>
      <c r="I11" s="23"/>
      <c r="J11" s="23">
        <v>2782</v>
      </c>
      <c r="K11" s="23"/>
      <c r="L11" s="23">
        <v>1899</v>
      </c>
      <c r="M11" s="23">
        <v>5380.5</v>
      </c>
      <c r="N11" s="17">
        <f t="shared" si="1"/>
        <v>17925.75</v>
      </c>
    </row>
    <row r="12" spans="1:14" ht="25.5" customHeight="1" x14ac:dyDescent="0.25">
      <c r="A12" s="59" t="s">
        <v>52</v>
      </c>
      <c r="B12" s="57">
        <v>1267.75</v>
      </c>
      <c r="C12" s="23"/>
      <c r="D12" s="23"/>
      <c r="E12" s="23">
        <v>493.75</v>
      </c>
      <c r="F12" s="23">
        <v>5788</v>
      </c>
      <c r="G12" s="58">
        <v>7791.25</v>
      </c>
      <c r="H12" s="23">
        <v>15674</v>
      </c>
      <c r="I12" s="23">
        <v>11339.25</v>
      </c>
      <c r="J12" s="23">
        <v>11683.25</v>
      </c>
      <c r="K12" s="23">
        <v>3236.5</v>
      </c>
      <c r="L12" s="23">
        <v>5236</v>
      </c>
      <c r="M12" s="23">
        <v>2508.13</v>
      </c>
      <c r="N12" s="17">
        <f t="shared" si="1"/>
        <v>65017.88</v>
      </c>
    </row>
    <row r="13" spans="1:14" ht="25.5" customHeight="1" x14ac:dyDescent="0.25">
      <c r="A13" s="54" t="s">
        <v>53</v>
      </c>
      <c r="B13" s="23">
        <v>1781.3</v>
      </c>
      <c r="C13" s="23">
        <v>1983.18</v>
      </c>
      <c r="D13" s="23">
        <v>1389.41</v>
      </c>
      <c r="E13" s="23">
        <v>2375.0700000000002</v>
      </c>
      <c r="F13" s="23">
        <v>2766.95</v>
      </c>
      <c r="G13" s="23">
        <v>1377.54</v>
      </c>
      <c r="H13" s="23">
        <v>593.77</v>
      </c>
      <c r="I13" s="55">
        <v>2968.83</v>
      </c>
      <c r="J13" s="23">
        <v>593.77</v>
      </c>
      <c r="K13" s="23">
        <v>593.77</v>
      </c>
      <c r="L13" s="23">
        <v>593.77</v>
      </c>
      <c r="M13" s="23">
        <v>1983.18</v>
      </c>
      <c r="N13" s="17">
        <f t="shared" si="1"/>
        <v>19000.54</v>
      </c>
    </row>
    <row r="14" spans="1:14" ht="25.5" customHeight="1" x14ac:dyDescent="0.25">
      <c r="A14" s="56" t="s">
        <v>21</v>
      </c>
      <c r="B14" s="17">
        <f>B15+B16+B17+B18</f>
        <v>10402</v>
      </c>
      <c r="C14" s="17">
        <f t="shared" ref="C14:M14" si="3">C15+C16+C17+C18</f>
        <v>13911</v>
      </c>
      <c r="D14" s="17">
        <f>D15+D16+D17</f>
        <v>0</v>
      </c>
      <c r="E14" s="17">
        <f>E15+E16+E17</f>
        <v>20536</v>
      </c>
      <c r="F14" s="17">
        <f>F15+F16+F17</f>
        <v>0</v>
      </c>
      <c r="G14" s="17">
        <f>G15+G16+G17</f>
        <v>0</v>
      </c>
      <c r="H14" s="17">
        <f>H15+H16+H17</f>
        <v>0</v>
      </c>
      <c r="I14" s="27">
        <f>SUM(I15:I17)</f>
        <v>0</v>
      </c>
      <c r="J14" s="17">
        <f>J15+J16+J17</f>
        <v>131791</v>
      </c>
      <c r="K14" s="27">
        <f>K15+K16+K17</f>
        <v>0</v>
      </c>
      <c r="L14" s="17">
        <f>L15+L16+L17</f>
        <v>17094</v>
      </c>
      <c r="M14" s="17">
        <f t="shared" si="3"/>
        <v>0</v>
      </c>
      <c r="N14" s="17">
        <f>N15+N16+N17</f>
        <v>193734</v>
      </c>
    </row>
    <row r="15" spans="1:14" ht="25.5" customHeight="1" x14ac:dyDescent="0.25">
      <c r="A15" s="54" t="s">
        <v>22</v>
      </c>
      <c r="B15" s="23">
        <v>10402</v>
      </c>
      <c r="C15" s="23">
        <v>13911</v>
      </c>
      <c r="D15" s="23"/>
      <c r="E15" s="23">
        <v>20536</v>
      </c>
      <c r="F15" s="23"/>
      <c r="G15" s="23"/>
      <c r="H15" s="23"/>
      <c r="I15" s="55"/>
      <c r="J15" s="23">
        <v>45837</v>
      </c>
      <c r="K15" s="55"/>
      <c r="L15" s="23">
        <v>15480.5</v>
      </c>
      <c r="M15" s="23"/>
      <c r="N15" s="17">
        <f>SUM(B15:M15)</f>
        <v>106166.5</v>
      </c>
    </row>
    <row r="16" spans="1:14" ht="25.5" customHeight="1" x14ac:dyDescent="0.25">
      <c r="A16" s="54" t="s">
        <v>23</v>
      </c>
      <c r="B16" s="23"/>
      <c r="C16" s="58"/>
      <c r="D16" s="23"/>
      <c r="E16" s="23"/>
      <c r="F16" s="23"/>
      <c r="G16" s="23"/>
      <c r="H16" s="23"/>
      <c r="I16" s="55"/>
      <c r="J16" s="23">
        <v>85954</v>
      </c>
      <c r="K16" s="55"/>
      <c r="L16" s="23"/>
      <c r="M16" s="23"/>
      <c r="N16" s="17">
        <f t="shared" si="1"/>
        <v>85954</v>
      </c>
    </row>
    <row r="17" spans="1:14" ht="25.5" customHeight="1" x14ac:dyDescent="0.25">
      <c r="A17" s="59" t="s">
        <v>29</v>
      </c>
      <c r="B17" s="23"/>
      <c r="C17" s="58"/>
      <c r="D17" s="23"/>
      <c r="E17" s="23"/>
      <c r="F17" s="23"/>
      <c r="G17" s="23"/>
      <c r="H17" s="23"/>
      <c r="I17" s="55"/>
      <c r="J17" s="23"/>
      <c r="K17" s="55"/>
      <c r="L17" s="23">
        <v>1613.5</v>
      </c>
      <c r="M17" s="23"/>
      <c r="N17" s="17">
        <f>SUM(B17:M17)</f>
        <v>1613.5</v>
      </c>
    </row>
    <row r="18" spans="1:14" ht="25.5" customHeight="1" x14ac:dyDescent="0.25">
      <c r="A18" s="60" t="s">
        <v>44</v>
      </c>
      <c r="B18" s="23"/>
      <c r="C18" s="58"/>
      <c r="D18" s="23"/>
      <c r="E18" s="23"/>
      <c r="F18" s="23">
        <v>8001</v>
      </c>
      <c r="G18" s="23"/>
      <c r="H18" s="23">
        <v>4074</v>
      </c>
      <c r="I18" s="23">
        <v>1925</v>
      </c>
      <c r="J18" s="23"/>
      <c r="K18" s="55">
        <v>6419.5</v>
      </c>
      <c r="L18" s="23">
        <v>1038</v>
      </c>
      <c r="M18" s="23"/>
      <c r="N18" s="17">
        <f t="shared" si="1"/>
        <v>21457.5</v>
      </c>
    </row>
    <row r="19" spans="1:14" ht="25.5" customHeight="1" x14ac:dyDescent="0.25">
      <c r="A19" s="56" t="s">
        <v>54</v>
      </c>
      <c r="B19" s="17">
        <f>B20+B21+B22</f>
        <v>11817.17</v>
      </c>
      <c r="C19" s="17">
        <f t="shared" ref="C19:M19" si="4">C20+C21+C22</f>
        <v>6.6900000000005093</v>
      </c>
      <c r="D19" s="17">
        <f t="shared" si="4"/>
        <v>-153.34999999999991</v>
      </c>
      <c r="E19" s="17">
        <f t="shared" si="4"/>
        <v>-373.38999999999987</v>
      </c>
      <c r="F19" s="17">
        <f t="shared" si="4"/>
        <v>395.13999999999987</v>
      </c>
      <c r="G19" s="17">
        <f t="shared" si="4"/>
        <v>3643.89</v>
      </c>
      <c r="H19" s="17">
        <f t="shared" si="4"/>
        <v>2555.0100000000002</v>
      </c>
      <c r="I19" s="27">
        <f>I20+I21+I22</f>
        <v>1493.3899999999999</v>
      </c>
      <c r="J19" s="17">
        <f t="shared" si="4"/>
        <v>-1037.8600000000001</v>
      </c>
      <c r="K19" s="27">
        <f t="shared" si="4"/>
        <v>7315.27</v>
      </c>
      <c r="L19" s="17">
        <f t="shared" si="4"/>
        <v>1982.9</v>
      </c>
      <c r="M19" s="17">
        <f t="shared" si="4"/>
        <v>-3777.39</v>
      </c>
      <c r="N19" s="17">
        <f t="shared" si="1"/>
        <v>23867.47</v>
      </c>
    </row>
    <row r="20" spans="1:14" ht="25.5" customHeight="1" x14ac:dyDescent="0.25">
      <c r="A20" s="54" t="s">
        <v>55</v>
      </c>
      <c r="B20" s="23">
        <v>4048.72</v>
      </c>
      <c r="C20" s="23">
        <v>4554.8100000000004</v>
      </c>
      <c r="D20" s="23">
        <v>-833.56</v>
      </c>
      <c r="E20" s="23">
        <v>2083.9</v>
      </c>
      <c r="F20" s="23">
        <v>2470.91</v>
      </c>
      <c r="G20" s="23">
        <v>1548.04</v>
      </c>
      <c r="H20" s="23">
        <v>654.94000000000005</v>
      </c>
      <c r="I20" s="55">
        <v>-208.39</v>
      </c>
      <c r="J20" s="23">
        <v>-535.86</v>
      </c>
      <c r="K20" s="55">
        <v>2679.3</v>
      </c>
      <c r="L20" s="23"/>
      <c r="M20" s="23">
        <v>-1935.05</v>
      </c>
      <c r="N20" s="17">
        <f t="shared" si="1"/>
        <v>14527.760000000002</v>
      </c>
    </row>
    <row r="21" spans="1:14" ht="25.5" customHeight="1" x14ac:dyDescent="0.25">
      <c r="A21" s="54" t="s">
        <v>56</v>
      </c>
      <c r="B21" s="23"/>
      <c r="C21" s="58"/>
      <c r="D21" s="16"/>
      <c r="E21" s="23"/>
      <c r="F21" s="23"/>
      <c r="G21" s="23"/>
      <c r="H21" s="23"/>
      <c r="I21" s="55"/>
      <c r="J21" s="23"/>
      <c r="K21" s="55"/>
      <c r="L21" s="23"/>
      <c r="M21" s="23"/>
      <c r="N21" s="17">
        <f t="shared" si="1"/>
        <v>0</v>
      </c>
    </row>
    <row r="22" spans="1:14" ht="25.5" customHeight="1" x14ac:dyDescent="0.25">
      <c r="A22" s="59" t="s">
        <v>57</v>
      </c>
      <c r="B22" s="23">
        <v>7768.45</v>
      </c>
      <c r="C22" s="58">
        <v>-4548.12</v>
      </c>
      <c r="D22" s="23">
        <v>680.21</v>
      </c>
      <c r="E22" s="23">
        <v>-2457.29</v>
      </c>
      <c r="F22" s="23">
        <v>-2075.77</v>
      </c>
      <c r="G22" s="23">
        <v>2095.85</v>
      </c>
      <c r="H22" s="23">
        <v>1900.07</v>
      </c>
      <c r="I22" s="55">
        <v>1701.78</v>
      </c>
      <c r="J22" s="23">
        <v>-502</v>
      </c>
      <c r="K22" s="55">
        <v>4635.97</v>
      </c>
      <c r="L22" s="16">
        <v>1982.9</v>
      </c>
      <c r="M22" s="23">
        <v>-1842.34</v>
      </c>
      <c r="N22" s="17">
        <f t="shared" si="1"/>
        <v>9339.7099999999991</v>
      </c>
    </row>
    <row r="23" spans="1:14" ht="25.5" customHeight="1" x14ac:dyDescent="0.25">
      <c r="A23" s="56" t="s">
        <v>59</v>
      </c>
      <c r="B23" s="17">
        <v>13063.05</v>
      </c>
      <c r="C23" s="17">
        <v>13063.05</v>
      </c>
      <c r="D23" s="17">
        <v>13063.05</v>
      </c>
      <c r="E23" s="17">
        <v>13063.05</v>
      </c>
      <c r="F23" s="17">
        <v>13063.05</v>
      </c>
      <c r="G23" s="17">
        <v>13063.05</v>
      </c>
      <c r="H23" s="17">
        <v>13063.05</v>
      </c>
      <c r="I23" s="17">
        <v>13063.05</v>
      </c>
      <c r="J23" s="17">
        <v>13063.05</v>
      </c>
      <c r="K23" s="17">
        <v>13063.05</v>
      </c>
      <c r="L23" s="17">
        <v>13063.05</v>
      </c>
      <c r="M23" s="17">
        <v>13063.05</v>
      </c>
      <c r="N23" s="17">
        <f t="shared" si="1"/>
        <v>156756.6</v>
      </c>
    </row>
    <row r="24" spans="1:14" ht="21.75" customHeight="1" x14ac:dyDescent="0.25">
      <c r="A24" s="56" t="s">
        <v>24</v>
      </c>
      <c r="B24" s="27">
        <f>B4+B9+B14+B18+B19+B23</f>
        <v>68374.19</v>
      </c>
      <c r="C24" s="27">
        <f t="shared" ref="C24:M24" si="5">C4+C9+C14+C18+C19+C23</f>
        <v>61490.34</v>
      </c>
      <c r="D24" s="27">
        <f>D4+D9+D14+D18+D19+D23</f>
        <v>44491.53</v>
      </c>
      <c r="E24" s="27">
        <f t="shared" si="5"/>
        <v>61848.649999999994</v>
      </c>
      <c r="F24" s="27">
        <f t="shared" si="5"/>
        <v>58908.06</v>
      </c>
      <c r="G24" s="27">
        <f t="shared" si="5"/>
        <v>48705.149999999994</v>
      </c>
      <c r="H24" s="27">
        <f t="shared" si="5"/>
        <v>62697.25</v>
      </c>
      <c r="I24" s="27">
        <f>I19+I18+I14+I9+I4+I23</f>
        <v>53618.94</v>
      </c>
      <c r="J24" s="27">
        <f t="shared" si="5"/>
        <v>182654.13</v>
      </c>
      <c r="K24" s="27">
        <f t="shared" si="5"/>
        <v>53774.010000000009</v>
      </c>
      <c r="L24" s="27">
        <f t="shared" si="5"/>
        <v>67576.14</v>
      </c>
      <c r="M24" s="27">
        <f t="shared" si="5"/>
        <v>46179.89</v>
      </c>
      <c r="N24" s="27">
        <f>N23+N19+N18+N14+N9+N4</f>
        <v>810318.28</v>
      </c>
    </row>
    <row r="25" spans="1:14" x14ac:dyDescent="0.25">
      <c r="A25" s="87" t="s">
        <v>60</v>
      </c>
      <c r="B25" s="88"/>
      <c r="C25" s="88"/>
      <c r="D25" s="51"/>
      <c r="E25" s="51"/>
      <c r="F25" s="51"/>
      <c r="G25" s="51"/>
      <c r="H25" s="51"/>
      <c r="I25" s="51"/>
      <c r="J25" s="51"/>
      <c r="K25" s="51"/>
      <c r="L25" s="88" t="s">
        <v>27</v>
      </c>
      <c r="M25" s="88"/>
      <c r="N25" s="88"/>
    </row>
    <row r="26" spans="1:14" x14ac:dyDescent="0.25">
      <c r="A26" s="6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x14ac:dyDescent="0.25">
      <c r="A27" s="88" t="s">
        <v>26</v>
      </c>
      <c r="B27" s="88"/>
      <c r="C27" s="88"/>
      <c r="D27" s="51"/>
      <c r="E27" s="51"/>
      <c r="F27" s="51"/>
      <c r="G27" s="51"/>
      <c r="H27" s="51"/>
      <c r="I27" s="51"/>
      <c r="J27" s="51"/>
      <c r="K27" s="51"/>
      <c r="L27" s="88" t="s">
        <v>32</v>
      </c>
      <c r="M27" s="88"/>
      <c r="N27" s="88"/>
    </row>
    <row r="28" spans="1:14" x14ac:dyDescent="0.25">
      <c r="A28" s="6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24" sqref="C24"/>
    </sheetView>
  </sheetViews>
  <sheetFormatPr defaultRowHeight="15" x14ac:dyDescent="0.25"/>
  <cols>
    <col min="1" max="1" width="4.85546875" customWidth="1"/>
    <col min="2" max="2" width="6.140625" customWidth="1"/>
    <col min="3" max="3" width="41.140625" customWidth="1"/>
    <col min="4" max="4" width="13.140625" customWidth="1"/>
    <col min="5" max="5" width="17.42578125" customWidth="1"/>
  </cols>
  <sheetData>
    <row r="1" spans="1:5" x14ac:dyDescent="0.25">
      <c r="B1" s="2" t="s">
        <v>45</v>
      </c>
      <c r="C1" s="2"/>
    </row>
    <row r="2" spans="1:5" x14ac:dyDescent="0.25">
      <c r="C2" t="s">
        <v>42</v>
      </c>
    </row>
    <row r="3" spans="1:5" x14ac:dyDescent="0.25">
      <c r="B3" t="s">
        <v>33</v>
      </c>
    </row>
    <row r="4" spans="1:5" x14ac:dyDescent="0.25">
      <c r="A4" s="32" t="s">
        <v>34</v>
      </c>
      <c r="B4" s="34" t="s">
        <v>34</v>
      </c>
      <c r="C4" s="34"/>
      <c r="D4" s="34" t="s">
        <v>35</v>
      </c>
      <c r="E4" s="34" t="s">
        <v>36</v>
      </c>
    </row>
    <row r="5" spans="1:5" x14ac:dyDescent="0.25">
      <c r="A5" s="33" t="s">
        <v>37</v>
      </c>
      <c r="B5" s="35" t="s">
        <v>38</v>
      </c>
      <c r="C5" s="35" t="s">
        <v>39</v>
      </c>
      <c r="D5" s="35" t="s">
        <v>40</v>
      </c>
      <c r="E5" s="35" t="s">
        <v>41</v>
      </c>
    </row>
    <row r="6" spans="1:5" x14ac:dyDescent="0.25">
      <c r="A6" s="30">
        <v>1</v>
      </c>
      <c r="B6" s="30"/>
      <c r="C6" s="16"/>
      <c r="D6" s="31"/>
      <c r="E6" s="30"/>
    </row>
    <row r="7" spans="1:5" x14ac:dyDescent="0.25">
      <c r="A7" s="30">
        <v>2</v>
      </c>
      <c r="B7" s="30"/>
      <c r="C7" s="16"/>
      <c r="D7" s="31"/>
      <c r="E7" s="30"/>
    </row>
    <row r="8" spans="1:5" x14ac:dyDescent="0.25">
      <c r="A8" s="30">
        <v>3</v>
      </c>
      <c r="B8" s="30"/>
      <c r="C8" s="16"/>
      <c r="D8" s="31"/>
      <c r="E8" s="30"/>
    </row>
    <row r="9" spans="1:5" x14ac:dyDescent="0.25">
      <c r="A9" s="30"/>
      <c r="B9" s="30"/>
      <c r="C9" s="16"/>
      <c r="D9" s="31"/>
      <c r="E9" s="30"/>
    </row>
    <row r="10" spans="1:5" x14ac:dyDescent="0.25">
      <c r="A10" s="30"/>
      <c r="B10" s="30"/>
      <c r="C10" s="16"/>
      <c r="D10" s="31"/>
      <c r="E10" s="30"/>
    </row>
    <row r="11" spans="1:5" x14ac:dyDescent="0.25">
      <c r="A11" s="30"/>
      <c r="B11" s="30"/>
      <c r="C11" s="16"/>
      <c r="D11" s="31"/>
      <c r="E11" s="30"/>
    </row>
    <row r="12" spans="1:5" x14ac:dyDescent="0.25">
      <c r="A12" s="30"/>
      <c r="B12" s="30"/>
      <c r="C12" s="16"/>
      <c r="D12" s="31"/>
      <c r="E12" s="30"/>
    </row>
    <row r="13" spans="1:5" x14ac:dyDescent="0.25">
      <c r="A13" s="30"/>
      <c r="B13" s="30"/>
      <c r="C13" s="16"/>
      <c r="D13" s="31"/>
      <c r="E13" s="30"/>
    </row>
    <row r="14" spans="1:5" x14ac:dyDescent="0.25">
      <c r="A14" s="30"/>
      <c r="B14" s="30"/>
      <c r="C14" s="16"/>
      <c r="D14" s="31"/>
      <c r="E14" s="30"/>
    </row>
    <row r="15" spans="1:5" x14ac:dyDescent="0.25">
      <c r="A15" s="30"/>
      <c r="B15" s="30"/>
      <c r="C15" s="16"/>
      <c r="D15" s="31"/>
      <c r="E15" s="30"/>
    </row>
    <row r="16" spans="1:5" x14ac:dyDescent="0.25">
      <c r="A16" s="30"/>
      <c r="B16" s="30"/>
      <c r="C16" s="16"/>
      <c r="D16" s="31"/>
      <c r="E16" s="30"/>
    </row>
    <row r="17" spans="1:5" x14ac:dyDescent="0.25">
      <c r="A17" s="30"/>
      <c r="B17" s="30"/>
      <c r="C17" s="16"/>
      <c r="D17" s="31"/>
      <c r="E17" s="30"/>
    </row>
    <row r="18" spans="1:5" x14ac:dyDescent="0.25">
      <c r="A18" s="30"/>
      <c r="B18" s="30"/>
      <c r="C18" s="16"/>
      <c r="D18" s="31"/>
      <c r="E18" s="30"/>
    </row>
    <row r="19" spans="1:5" x14ac:dyDescent="0.25">
      <c r="A19" s="30"/>
      <c r="B19" s="30"/>
      <c r="C19" s="16"/>
      <c r="D19" s="31"/>
      <c r="E19" s="30"/>
    </row>
    <row r="20" spans="1:5" x14ac:dyDescent="0.25">
      <c r="A20" s="30"/>
      <c r="B20" s="30"/>
      <c r="C20" s="16"/>
      <c r="D20" s="31"/>
      <c r="E20" s="30"/>
    </row>
    <row r="21" spans="1:5" x14ac:dyDescent="0.25">
      <c r="A21" s="30"/>
      <c r="B21" s="30"/>
      <c r="C21" s="16"/>
      <c r="D21" s="31"/>
      <c r="E21" s="30"/>
    </row>
    <row r="22" spans="1:5" x14ac:dyDescent="0.25">
      <c r="A22" s="30"/>
      <c r="B22" s="30"/>
      <c r="C22" s="16"/>
      <c r="D22" s="31"/>
      <c r="E22" s="30"/>
    </row>
    <row r="23" spans="1:5" x14ac:dyDescent="0.25">
      <c r="A23" s="30"/>
      <c r="B23" s="30"/>
      <c r="C23" s="16"/>
      <c r="D23" s="31"/>
      <c r="E23" s="30"/>
    </row>
    <row r="24" spans="1:5" x14ac:dyDescent="0.25">
      <c r="A24" s="30"/>
      <c r="B24" s="30"/>
      <c r="C24" s="16"/>
      <c r="D24" s="31"/>
      <c r="E24" s="30"/>
    </row>
    <row r="25" spans="1:5" x14ac:dyDescent="0.25">
      <c r="A25" s="30"/>
      <c r="B25" s="30"/>
      <c r="C25" s="16"/>
      <c r="D25" s="31"/>
      <c r="E25" s="30"/>
    </row>
    <row r="26" spans="1:5" x14ac:dyDescent="0.25">
      <c r="A26" s="30"/>
      <c r="B26" s="30"/>
      <c r="C26" s="16"/>
      <c r="D26" s="31"/>
      <c r="E26" s="30"/>
    </row>
    <row r="27" spans="1:5" x14ac:dyDescent="0.25">
      <c r="A27" s="30"/>
      <c r="B27" s="30"/>
      <c r="C27" s="16"/>
      <c r="D27" s="31"/>
      <c r="E27" s="30"/>
    </row>
    <row r="28" spans="1:5" x14ac:dyDescent="0.25">
      <c r="A28" s="30"/>
      <c r="B28" s="30"/>
      <c r="C28" s="16"/>
      <c r="D28" s="31"/>
      <c r="E28" s="30"/>
    </row>
    <row r="29" spans="1:5" x14ac:dyDescent="0.25">
      <c r="A29" s="30"/>
      <c r="B29" s="30"/>
      <c r="C29" s="16"/>
      <c r="D29" s="30"/>
      <c r="E29" s="30"/>
    </row>
    <row r="30" spans="1:5" x14ac:dyDescent="0.25">
      <c r="A30" s="30"/>
      <c r="B30" s="30"/>
      <c r="C30" s="16"/>
      <c r="D30" s="30"/>
      <c r="E30" s="30"/>
    </row>
    <row r="31" spans="1:5" x14ac:dyDescent="0.25">
      <c r="A31" s="29"/>
      <c r="B31" s="29"/>
      <c r="D31" s="29"/>
      <c r="E31" s="29"/>
    </row>
    <row r="32" spans="1:5" x14ac:dyDescent="0.25">
      <c r="A32" s="29"/>
      <c r="B32" s="29"/>
      <c r="D32" s="29"/>
      <c r="E32" s="29"/>
    </row>
    <row r="33" spans="1:5" x14ac:dyDescent="0.25">
      <c r="A33" s="29"/>
      <c r="B33" s="29"/>
      <c r="D33" s="29"/>
      <c r="E33" s="29"/>
    </row>
    <row r="34" spans="1:5" x14ac:dyDescent="0.25">
      <c r="D34" s="29"/>
      <c r="E34" s="2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9" sqref="D19"/>
    </sheetView>
  </sheetViews>
  <sheetFormatPr defaultRowHeight="15" x14ac:dyDescent="0.2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 x14ac:dyDescent="0.25">
      <c r="A1" s="4"/>
      <c r="B1" s="83" t="s">
        <v>64</v>
      </c>
      <c r="C1" s="83"/>
      <c r="D1" s="83"/>
    </row>
    <row r="2" spans="1:4" ht="15.75" x14ac:dyDescent="0.25">
      <c r="A2" s="4"/>
      <c r="B2" s="6" t="s">
        <v>6</v>
      </c>
      <c r="C2" s="4"/>
      <c r="D2" s="4"/>
    </row>
    <row r="3" spans="1:4" x14ac:dyDescent="0.25">
      <c r="A3" s="4"/>
      <c r="B3" s="82" t="s">
        <v>43</v>
      </c>
      <c r="C3" s="82"/>
      <c r="D3" s="82"/>
    </row>
    <row r="4" spans="1:4" ht="26.25" x14ac:dyDescent="0.25">
      <c r="A4" s="8"/>
      <c r="B4" s="10" t="s">
        <v>0</v>
      </c>
      <c r="C4" s="10" t="s">
        <v>1</v>
      </c>
      <c r="D4" s="10" t="s">
        <v>25</v>
      </c>
    </row>
    <row r="5" spans="1:4" x14ac:dyDescent="0.25">
      <c r="A5" s="38"/>
      <c r="B5" s="38" t="s">
        <v>11</v>
      </c>
      <c r="C5" s="38"/>
      <c r="D5" s="38"/>
    </row>
    <row r="6" spans="1:4" x14ac:dyDescent="0.25">
      <c r="A6" s="44">
        <v>1</v>
      </c>
      <c r="B6" s="44" t="s">
        <v>94</v>
      </c>
      <c r="C6" s="44">
        <v>8001</v>
      </c>
      <c r="D6" s="45">
        <f>C6</f>
        <v>8001</v>
      </c>
    </row>
    <row r="7" spans="1:4" x14ac:dyDescent="0.25">
      <c r="A7" s="45"/>
      <c r="B7" s="38" t="s">
        <v>13</v>
      </c>
      <c r="C7" s="45"/>
      <c r="D7" s="45"/>
    </row>
    <row r="8" spans="1:4" x14ac:dyDescent="0.25">
      <c r="A8" s="44">
        <v>1</v>
      </c>
      <c r="B8" s="37" t="s">
        <v>101</v>
      </c>
      <c r="C8" s="44">
        <v>1446</v>
      </c>
      <c r="D8" s="45"/>
    </row>
    <row r="9" spans="1:4" x14ac:dyDescent="0.25">
      <c r="A9" s="44">
        <v>2</v>
      </c>
      <c r="B9" s="44" t="s">
        <v>102</v>
      </c>
      <c r="C9" s="44">
        <v>2628</v>
      </c>
      <c r="D9" s="45"/>
    </row>
    <row r="10" spans="1:4" x14ac:dyDescent="0.25">
      <c r="A10" s="44"/>
      <c r="B10" s="46" t="s">
        <v>98</v>
      </c>
      <c r="C10" s="45">
        <f>SUM(C8:C9)</f>
        <v>4074</v>
      </c>
      <c r="D10" s="45">
        <f>C10+D6</f>
        <v>12075</v>
      </c>
    </row>
    <row r="11" spans="1:4" x14ac:dyDescent="0.25">
      <c r="A11" s="44"/>
      <c r="B11" s="46" t="s">
        <v>14</v>
      </c>
      <c r="C11" s="44"/>
      <c r="D11" s="45"/>
    </row>
    <row r="12" spans="1:4" x14ac:dyDescent="0.25">
      <c r="A12" s="44">
        <v>1</v>
      </c>
      <c r="B12" s="43" t="s">
        <v>101</v>
      </c>
      <c r="C12" s="44">
        <v>1925</v>
      </c>
      <c r="D12" s="45">
        <f>C12+D10</f>
        <v>14000</v>
      </c>
    </row>
    <row r="13" spans="1:4" x14ac:dyDescent="0.25">
      <c r="A13" s="44"/>
      <c r="B13" s="46" t="s">
        <v>16</v>
      </c>
      <c r="C13" s="44"/>
      <c r="D13" s="45"/>
    </row>
    <row r="14" spans="1:4" x14ac:dyDescent="0.25">
      <c r="A14" s="44">
        <v>1</v>
      </c>
      <c r="B14" s="43" t="s">
        <v>119</v>
      </c>
      <c r="C14" s="44">
        <v>451.5</v>
      </c>
      <c r="D14" s="45"/>
    </row>
    <row r="15" spans="1:4" x14ac:dyDescent="0.25">
      <c r="A15" s="44">
        <v>2</v>
      </c>
      <c r="B15" s="43" t="s">
        <v>120</v>
      </c>
      <c r="C15" s="44">
        <v>5968</v>
      </c>
      <c r="D15" s="45"/>
    </row>
    <row r="16" spans="1:4" x14ac:dyDescent="0.25">
      <c r="A16" s="44"/>
      <c r="B16" s="63" t="s">
        <v>117</v>
      </c>
      <c r="C16" s="45">
        <f>SUM(C14:C15)</f>
        <v>6419.5</v>
      </c>
      <c r="D16" s="45">
        <f>C16+D12</f>
        <v>20419.5</v>
      </c>
    </row>
    <row r="17" spans="1:4" x14ac:dyDescent="0.25">
      <c r="A17" s="44"/>
      <c r="B17" s="63" t="s">
        <v>17</v>
      </c>
      <c r="C17" s="44"/>
      <c r="D17" s="44"/>
    </row>
    <row r="18" spans="1:4" x14ac:dyDescent="0.25">
      <c r="A18" s="44">
        <v>1</v>
      </c>
      <c r="B18" s="64" t="s">
        <v>128</v>
      </c>
      <c r="C18" s="45">
        <v>1038</v>
      </c>
      <c r="D18" s="45">
        <f>C18+D16</f>
        <v>21457.5</v>
      </c>
    </row>
    <row r="19" spans="1:4" x14ac:dyDescent="0.25">
      <c r="A19" s="44"/>
      <c r="B19" s="63"/>
      <c r="C19" s="45"/>
      <c r="D19" s="45"/>
    </row>
    <row r="20" spans="1:4" x14ac:dyDescent="0.25">
      <c r="A20" s="45"/>
      <c r="B20" s="37"/>
      <c r="C20" s="45"/>
      <c r="D20" s="45"/>
    </row>
    <row r="21" spans="1:4" x14ac:dyDescent="0.25">
      <c r="A21" s="44"/>
      <c r="B21" s="45"/>
      <c r="C21" s="44"/>
      <c r="D21" s="44"/>
    </row>
    <row r="22" spans="1:4" x14ac:dyDescent="0.25">
      <c r="A22" s="44"/>
      <c r="B22" s="44"/>
      <c r="C22" s="45"/>
      <c r="D22" s="45"/>
    </row>
    <row r="23" spans="1:4" x14ac:dyDescent="0.25">
      <c r="A23" s="44"/>
      <c r="B23" s="45"/>
      <c r="C23" s="44"/>
      <c r="D23" s="44"/>
    </row>
    <row r="24" spans="1:4" x14ac:dyDescent="0.25">
      <c r="A24" s="44"/>
      <c r="B24" s="44"/>
      <c r="C24" s="44"/>
      <c r="D24" s="44"/>
    </row>
    <row r="25" spans="1:4" x14ac:dyDescent="0.25">
      <c r="A25" s="44"/>
      <c r="B25" s="44"/>
      <c r="C25" s="44"/>
      <c r="D25" s="44"/>
    </row>
    <row r="26" spans="1:4" x14ac:dyDescent="0.25">
      <c r="A26" s="44"/>
      <c r="B26" s="45"/>
      <c r="C26" s="45"/>
      <c r="D26" s="45"/>
    </row>
    <row r="27" spans="1:4" x14ac:dyDescent="0.25">
      <c r="A27" s="44"/>
      <c r="B27" s="44"/>
      <c r="C27" s="44"/>
      <c r="D27" s="44"/>
    </row>
    <row r="28" spans="1:4" x14ac:dyDescent="0.25">
      <c r="A28" s="44"/>
      <c r="B28" s="44"/>
      <c r="C28" s="44"/>
      <c r="D28" s="44"/>
    </row>
    <row r="29" spans="1:4" x14ac:dyDescent="0.25">
      <c r="A29" s="44"/>
      <c r="B29" s="44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45"/>
      <c r="B31" s="45"/>
      <c r="C31" s="45"/>
      <c r="D31" s="45"/>
    </row>
    <row r="32" spans="1:4" x14ac:dyDescent="0.25">
      <c r="A32" s="44"/>
      <c r="B32" s="43"/>
      <c r="C32" s="44"/>
      <c r="D32" s="44"/>
    </row>
    <row r="33" spans="1:4" x14ac:dyDescent="0.25">
      <c r="A33" s="44"/>
      <c r="B33" s="63"/>
      <c r="C33" s="45"/>
      <c r="D33" s="45"/>
    </row>
    <row r="34" spans="1:4" x14ac:dyDescent="0.25">
      <c r="A34" s="44"/>
      <c r="B34" s="63"/>
      <c r="C34" s="44"/>
      <c r="D34" s="44"/>
    </row>
    <row r="35" spans="1:4" x14ac:dyDescent="0.25">
      <c r="A35" s="44"/>
      <c r="B35" s="64"/>
      <c r="C35" s="44"/>
      <c r="D35" s="44"/>
    </row>
    <row r="36" spans="1:4" x14ac:dyDescent="0.25">
      <c r="A36" s="65"/>
      <c r="B36" s="65"/>
      <c r="C36" s="65"/>
      <c r="D36" s="65"/>
    </row>
    <row r="37" spans="1:4" x14ac:dyDescent="0.25">
      <c r="A37" s="65"/>
      <c r="B37" s="65"/>
      <c r="C37" s="65"/>
      <c r="D37" s="65"/>
    </row>
    <row r="38" spans="1:4" x14ac:dyDescent="0.25">
      <c r="A38" s="65"/>
      <c r="B38" s="65"/>
      <c r="C38" s="65"/>
      <c r="D38" s="65"/>
    </row>
    <row r="39" spans="1:4" x14ac:dyDescent="0.25">
      <c r="A39" s="65"/>
      <c r="B39" s="65"/>
      <c r="C39" s="65"/>
      <c r="D39" s="65"/>
    </row>
    <row r="40" spans="1:4" x14ac:dyDescent="0.25">
      <c r="A40" s="65"/>
      <c r="B40" s="65"/>
      <c r="C40" s="65"/>
      <c r="D40" s="65"/>
    </row>
    <row r="41" spans="1:4" x14ac:dyDescent="0.25">
      <c r="A41" s="65"/>
      <c r="B41" s="65"/>
      <c r="C41" s="65"/>
      <c r="D41" s="6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заявления</vt:lpstr>
      <vt:lpstr>дополн.раб.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2018-01-15T09:01:19Z</cp:lastPrinted>
  <dcterms:created xsi:type="dcterms:W3CDTF">2011-07-25T05:21:17Z</dcterms:created>
  <dcterms:modified xsi:type="dcterms:W3CDTF">2022-02-25T02:17:02Z</dcterms:modified>
</cp:coreProperties>
</file>