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activeTab="6"/>
  </bookViews>
  <sheets>
    <sheet name="ТО конструкт.эл." sheetId="2" r:id="rId1"/>
    <sheet name="ТО эл.оборуд." sheetId="6" r:id="rId2"/>
    <sheet name="ТО ин.оборуд." sheetId="1" r:id="rId3"/>
    <sheet name="ТР конструкт.эл" sheetId="3" r:id="rId4"/>
    <sheet name="ТР инж.об." sheetId="4" r:id="rId5"/>
    <sheet name="ТР эл.оборуд." sheetId="7" r:id="rId6"/>
    <sheet name="Лиц.счет. Св. расчет" sheetId="5" r:id="rId7"/>
    <sheet name="допол.раб." sheetId="8" r:id="rId8"/>
    <sheet name="заявл" sheetId="9" r:id="rId9"/>
  </sheets>
  <calcPr calcId="145621"/>
</workbook>
</file>

<file path=xl/calcChain.xml><?xml version="1.0" encoding="utf-8"?>
<calcChain xmlns="http://schemas.openxmlformats.org/spreadsheetml/2006/main">
  <c r="D15" i="3" l="1"/>
  <c r="C15" i="3"/>
  <c r="D26" i="6"/>
  <c r="C26" i="6"/>
  <c r="D64" i="1"/>
  <c r="C64" i="1"/>
  <c r="C12" i="2"/>
  <c r="D8" i="2" l="1"/>
  <c r="D7" i="3"/>
  <c r="D6" i="2"/>
  <c r="N11" i="5"/>
  <c r="D21" i="6" l="1"/>
  <c r="D60" i="1"/>
  <c r="C60" i="1"/>
  <c r="C56" i="1" l="1"/>
  <c r="D19" i="6"/>
  <c r="C11" i="3" l="1"/>
  <c r="C7" i="3"/>
  <c r="D11" i="3" s="1"/>
  <c r="D20" i="8"/>
  <c r="C51" i="1"/>
  <c r="D18" i="8" l="1"/>
  <c r="C18" i="8"/>
  <c r="I18" i="5"/>
  <c r="D6" i="7" l="1"/>
  <c r="C44" i="1"/>
  <c r="C45" i="1" s="1"/>
  <c r="H16" i="5" l="1"/>
  <c r="D14" i="8"/>
  <c r="C14" i="8" l="1"/>
  <c r="C40" i="1"/>
  <c r="H18" i="5"/>
  <c r="D10" i="2"/>
  <c r="D10" i="8" l="1"/>
  <c r="D17" i="6"/>
  <c r="C36" i="1"/>
  <c r="D8" i="8" l="1"/>
  <c r="C8" i="8"/>
  <c r="C31" i="1"/>
  <c r="D13" i="6"/>
  <c r="D15" i="6" s="1"/>
  <c r="C26" i="1" l="1"/>
  <c r="D11" i="6" l="1"/>
  <c r="C11" i="6"/>
  <c r="C20" i="1"/>
  <c r="C9" i="5" l="1"/>
  <c r="C14" i="1" l="1"/>
  <c r="D6" i="6"/>
  <c r="C10" i="1"/>
  <c r="D10" i="1" s="1"/>
  <c r="E9" i="5"/>
  <c r="D14" i="1" l="1"/>
  <c r="D20" i="1" s="1"/>
  <c r="D26" i="1" s="1"/>
  <c r="D31" i="1" s="1"/>
  <c r="D36" i="1" s="1"/>
  <c r="D40" i="1" s="1"/>
  <c r="D45" i="1" s="1"/>
  <c r="D51" i="1" s="1"/>
  <c r="D56" i="1" s="1"/>
  <c r="E4" i="5"/>
  <c r="M4" i="5"/>
  <c r="L4" i="5"/>
  <c r="K4" i="5"/>
  <c r="J4" i="5"/>
  <c r="I4" i="5"/>
  <c r="H4" i="5"/>
  <c r="G4" i="5"/>
  <c r="F4" i="5"/>
  <c r="D4" i="5"/>
  <c r="C4" i="5"/>
  <c r="B4" i="5"/>
  <c r="M19" i="5"/>
  <c r="L19" i="5"/>
  <c r="K19" i="5"/>
  <c r="J19" i="5"/>
  <c r="I19" i="5"/>
  <c r="H19" i="5"/>
  <c r="G19" i="5"/>
  <c r="F19" i="5"/>
  <c r="E19" i="5"/>
  <c r="D19" i="5"/>
  <c r="C19" i="5"/>
  <c r="B19" i="5"/>
  <c r="N13" i="5"/>
  <c r="N12" i="5"/>
  <c r="N10" i="5"/>
  <c r="N8" i="5"/>
  <c r="N6" i="5"/>
  <c r="N5" i="5"/>
  <c r="N22" i="5"/>
  <c r="N21" i="5"/>
  <c r="N20" i="5"/>
  <c r="N4" i="5" l="1"/>
  <c r="N19" i="5"/>
  <c r="N18" i="5"/>
  <c r="N17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L24" i="5" s="1"/>
  <c r="K9" i="5"/>
  <c r="J9" i="5"/>
  <c r="I9" i="5"/>
  <c r="H9" i="5"/>
  <c r="G9" i="5"/>
  <c r="F9" i="5"/>
  <c r="F24" i="5" s="1"/>
  <c r="D9" i="5"/>
  <c r="C24" i="5"/>
  <c r="B14" i="5"/>
  <c r="B9" i="5"/>
  <c r="I24" i="5" l="1"/>
  <c r="G24" i="5"/>
  <c r="K24" i="5"/>
  <c r="M24" i="5"/>
  <c r="J24" i="5"/>
  <c r="B24" i="5"/>
  <c r="H24" i="5"/>
  <c r="E24" i="5"/>
  <c r="D24" i="5"/>
  <c r="N23" i="5"/>
  <c r="N15" i="5" l="1"/>
  <c r="N16" i="5" l="1"/>
  <c r="N9" i="5"/>
  <c r="N14" i="5"/>
  <c r="N24" i="5" l="1"/>
</calcChain>
</file>

<file path=xl/sharedStrings.xml><?xml version="1.0" encoding="utf-8"?>
<sst xmlns="http://schemas.openxmlformats.org/spreadsheetml/2006/main" count="213" uniqueCount="118">
  <si>
    <t>Перечень работ</t>
  </si>
  <si>
    <t>Сумма</t>
  </si>
  <si>
    <t>Январь</t>
  </si>
  <si>
    <t>Март</t>
  </si>
  <si>
    <t>Советская, 3а</t>
  </si>
  <si>
    <t>2.Техническое обслуживание конструктивных элементов</t>
  </si>
  <si>
    <t>Советская 3а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</si>
  <si>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</si>
  <si>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</si>
  <si>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</si>
  <si>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</si>
  <si>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</si>
  <si>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</si>
  <si>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</si>
  <si>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</si>
  <si>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</si>
  <si>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</si>
  <si>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</si>
  <si>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</si>
  <si>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</si>
  <si>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</si>
  <si>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</si>
  <si>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АДС</t>
  </si>
  <si>
    <t>3. Текущий ремонт:</t>
  </si>
  <si>
    <t>ВСЕГО</t>
  </si>
  <si>
    <t>3.Текущий ремонт конструктивных элементов</t>
  </si>
  <si>
    <t>С начала года</t>
  </si>
  <si>
    <t>Гл. бухгалтер</t>
  </si>
  <si>
    <t>Кудин Ю.С.</t>
  </si>
  <si>
    <t>-эл.оборудование</t>
  </si>
  <si>
    <t>Кузмичева Е.А.</t>
  </si>
  <si>
    <t>3.Техническое обслуживание электрооборудования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</si>
  <si>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</si>
  <si>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</si>
  <si>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</si>
  <si>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</si>
  <si>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</si>
  <si>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</si>
  <si>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</si>
  <si>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</si>
  <si>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</si>
  <si>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Советская,3а</t>
  </si>
  <si>
    <t>Дополнительные работы</t>
  </si>
  <si>
    <t>Текущий ремонт эл.оборудования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</si>
  <si>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</si>
  <si>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</si>
  <si>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</si>
  <si>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</si>
  <si>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</si>
  <si>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</si>
  <si>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</si>
  <si>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</si>
  <si>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</si>
  <si>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</si>
  <si>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конструктивные элементы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</si>
  <si>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</si>
  <si>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</si>
  <si>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</si>
  <si>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</si>
  <si>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Директор ООО УК "Крокус"</t>
  </si>
  <si>
    <t>Лицевой счёт 2020г</t>
  </si>
  <si>
    <t>Дезинфекция</t>
  </si>
  <si>
    <t>Лицевой счет. Сводный расчет  2021г</t>
  </si>
  <si>
    <t>Лицевой счёт 2021г.</t>
  </si>
  <si>
    <t>Ремонт стояка отопления Квартира №8</t>
  </si>
  <si>
    <t>Обход подвала на предмет утечек. Утечек не обнаружено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</si>
  <si>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</si>
  <si>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Техобслуживание и снятие показаний общедомового теплосчетчика</t>
  </si>
  <si>
    <t>Итого за январь</t>
  </si>
  <si>
    <t>Лицевой счёт  2021г</t>
  </si>
  <si>
    <t>Демонтаж пакетных выключателей. Монтаж двух полюсных автоматов. Подъезд №1  Кв№9,10,11,12</t>
  </si>
  <si>
    <t>Итого за февраль</t>
  </si>
  <si>
    <t>Уборка снежных шапок и наледи с крыши</t>
  </si>
  <si>
    <t>Обход подвала на предмет утечек.</t>
  </si>
  <si>
    <t>Замена перемычки на стояке отопления Квартира №55</t>
  </si>
  <si>
    <t>Итого за март</t>
  </si>
  <si>
    <t>Замена предохранителя ВРУ Подъезд №2</t>
  </si>
  <si>
    <t>Замена горелого пакетного выключателя на автомат Квартира №30</t>
  </si>
  <si>
    <t>Ремонт светильников. Замена лампочки и схемы. Подъезд №1 с 1-5 этаж</t>
  </si>
  <si>
    <t>Отключение подъездного отопления</t>
  </si>
  <si>
    <t>Осмотр подвала на предмет утечек</t>
  </si>
  <si>
    <t>Итого за апрель</t>
  </si>
  <si>
    <t>Ремонт светильников. Замена лампочки. Подъезд №2 с 3 этаж</t>
  </si>
  <si>
    <t>Работы ППР. Замена лампочек и схем. Подъезд №1-4</t>
  </si>
  <si>
    <t>Отключение отопления</t>
  </si>
  <si>
    <t>Итого за май</t>
  </si>
  <si>
    <t>Спиливание ветки с дерева</t>
  </si>
  <si>
    <t>Изготовление и установка урн 2 шт</t>
  </si>
  <si>
    <t>Изготовление и установка хомута на стояк ГВС Квартира №41</t>
  </si>
  <si>
    <t>Итого за июнь</t>
  </si>
  <si>
    <t>Демонтаж, монтаж электрооборудования в подъезде №2</t>
  </si>
  <si>
    <t>Изготовление металлоконструкции на козырьки. Установка подъездных козырьков. Обшивка козырьков профлистом.</t>
  </si>
  <si>
    <t>Покраска ограждений под мусорные контейнеры</t>
  </si>
  <si>
    <t>Ремонт крыльца Подъезд №2</t>
  </si>
  <si>
    <t>Итого за июль</t>
  </si>
  <si>
    <t>Изготовление и ремонт подъездных лавочек Подъезд №3,4</t>
  </si>
  <si>
    <t>Скос травы на придомовой территории</t>
  </si>
  <si>
    <t>Восстановление балконной плиты Квартира №54</t>
  </si>
  <si>
    <t>Итого за август</t>
  </si>
  <si>
    <t>Ремонт электрощита в ВРУ</t>
  </si>
  <si>
    <t>Выданы материалы для покраски входных дверей</t>
  </si>
  <si>
    <t>Дезинсекция</t>
  </si>
  <si>
    <t>Запуск системы отопления</t>
  </si>
  <si>
    <t>Замена соединения на стояке отопления Квартира №36</t>
  </si>
  <si>
    <t>Итого за сентябрь</t>
  </si>
  <si>
    <t>Установка водостоков подъездных козырьков</t>
  </si>
  <si>
    <t>Ремонт светильника. Замена лампочки и схемы Подъезд №3</t>
  </si>
  <si>
    <t>Запуск подъездного отопления</t>
  </si>
  <si>
    <t>Итого за октябрь</t>
  </si>
  <si>
    <t>Итого за ноябрь</t>
  </si>
  <si>
    <t>Снятие подъездных сливов</t>
  </si>
  <si>
    <t>Удаление наледи и сброс снега с крыши</t>
  </si>
  <si>
    <t>Итого за декабрь</t>
  </si>
  <si>
    <t>Устранение неполадок с электроэнергией. Замена предохранителя Подъезд №3</t>
  </si>
  <si>
    <t>Выявление неисправности в электрощите квартирных проводов. Квартира №5</t>
  </si>
  <si>
    <t>Ремонт светильников. Замена лампочек и схем Подъезд №1</t>
  </si>
  <si>
    <t>Ремонт подъезда №4 согласно смете</t>
  </si>
  <si>
    <t>Ремонт подъезда №1 согласно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</si>
</sst>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Fill="1" applyBorder="1"/>
    <xf numFmtId="0" fontId="0" fillId="0" borderId="7" xfId="0" applyBorder="1"/>
    <xf numFmtId="0" fontId="0" fillId="0" borderId="1" xfId="0" applyFill="1" applyBorder="1"/>
    <xf numFmtId="0" fontId="0" fillId="0" borderId="1" xfId="0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6" xfId="0" applyFont="1" applyBorder="1"/>
    <xf numFmtId="0" fontId="3" fillId="0" borderId="0" xfId="0" applyFont="1"/>
    <xf numFmtId="2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3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" fillId="0" borderId="1" xfId="0" applyFont="1" applyFill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2" borderId="1" xfId="0" applyFont="1" applyFill="1" applyBorder="1"/>
    <xf numFmtId="49" fontId="4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2" fontId="7" fillId="0" borderId="8" xfId="0" applyNumberFormat="1" applyFont="1" applyBorder="1" applyAlignment="1">
      <alignment wrapText="1"/>
    </xf>
    <xf numFmtId="2" fontId="8" fillId="0" borderId="8" xfId="0" applyNumberFormat="1" applyFont="1" applyBorder="1" applyAlignment="1">
      <alignment wrapText="1"/>
    </xf>
    <xf numFmtId="0" fontId="0" fillId="0" borderId="1" xfId="0" applyBorder="1" applyAlignment="1">
      <alignment vertical="center"/>
    </xf>
    <xf numFmtId="2" fontId="1" fillId="0" borderId="1" xfId="0" applyNumberFormat="1" applyFont="1" applyBorder="1"/>
    <xf numFmtId="0" fontId="1" fillId="0" borderId="6" xfId="0" applyFont="1" applyBorder="1"/>
    <xf numFmtId="2" fontId="1" fillId="0" borderId="6" xfId="0" applyNumberFormat="1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B12" sqref="B12"/>
    </sheetView>
  </sheetViews>
  <sheetFormatPr defaultRowHeight="15" x14ac:dyDescent="0.25"/>
  <cols>
    <col min="1" max="1" width="4" style="12" customWidth="1"/>
    <col min="2" max="2" width="52.140625" customWidth="1"/>
    <col min="4" max="4" width="12.42578125" customWidth="1"/>
  </cols>
  <sheetData>
    <row r="1" spans="1:8" ht="21" x14ac:dyDescent="0.35">
      <c r="A1" s="10"/>
      <c r="B1" s="92" t="s">
        <v>63</v>
      </c>
      <c r="C1" s="92"/>
      <c r="D1" s="92"/>
      <c r="E1" s="6"/>
      <c r="F1" s="6"/>
      <c r="G1" s="6"/>
      <c r="H1" s="6"/>
    </row>
    <row r="2" spans="1:8" ht="15.75" x14ac:dyDescent="0.25">
      <c r="A2" s="10"/>
      <c r="B2" s="3" t="s">
        <v>6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0"/>
      <c r="B3" s="91" t="s">
        <v>5</v>
      </c>
      <c r="C3" s="91"/>
      <c r="D3" s="91"/>
      <c r="E3" s="1"/>
      <c r="F3" s="1"/>
      <c r="G3" s="1"/>
      <c r="H3" s="1"/>
    </row>
    <row r="4" spans="1:8" x14ac:dyDescent="0.25">
      <c r="A4" s="11"/>
      <c r="B4" s="32" t="s">
        <v>0</v>
      </c>
      <c r="C4" s="9" t="s">
        <v>1</v>
      </c>
      <c r="D4" s="9" t="s">
        <v>26</v>
      </c>
      <c r="E4" s="24"/>
      <c r="F4" s="1"/>
      <c r="G4" s="1"/>
      <c r="H4" s="1"/>
    </row>
    <row r="5" spans="1:8" x14ac:dyDescent="0.25">
      <c r="A5" s="9"/>
      <c r="B5" s="50" t="s">
        <v>9</v>
      </c>
      <c r="C5" s="50"/>
      <c r="D5" s="7"/>
      <c r="E5" s="24"/>
      <c r="F5" s="1"/>
      <c r="G5" s="1"/>
      <c r="H5" s="1"/>
    </row>
    <row r="6" spans="1:8" x14ac:dyDescent="0.25">
      <c r="A6" s="9">
        <v>1</v>
      </c>
      <c r="B6" s="43" t="s">
        <v>72</v>
      </c>
      <c r="C6" s="44">
        <v>3323.25</v>
      </c>
      <c r="D6" s="41">
        <f>C6</f>
        <v>3323.25</v>
      </c>
      <c r="E6" s="24"/>
      <c r="F6" s="1"/>
      <c r="G6" s="1"/>
      <c r="H6" s="1"/>
    </row>
    <row r="7" spans="1:8" x14ac:dyDescent="0.25">
      <c r="A7" s="87"/>
      <c r="B7" s="15" t="s">
        <v>13</v>
      </c>
      <c r="C7" s="21"/>
      <c r="D7" s="21"/>
      <c r="E7" s="24"/>
      <c r="F7" s="1"/>
      <c r="G7" s="1"/>
      <c r="H7" s="1"/>
    </row>
    <row r="8" spans="1:8" s="20" customFormat="1" x14ac:dyDescent="0.25">
      <c r="A8" s="76">
        <v>1</v>
      </c>
      <c r="B8" s="53" t="s">
        <v>93</v>
      </c>
      <c r="C8" s="53">
        <v>2368</v>
      </c>
      <c r="D8" s="80">
        <f>C8+D6</f>
        <v>5691.25</v>
      </c>
      <c r="E8" s="7"/>
      <c r="F8" s="19"/>
      <c r="G8" s="19"/>
      <c r="H8" s="19"/>
    </row>
    <row r="9" spans="1:8" x14ac:dyDescent="0.25">
      <c r="A9" s="26"/>
      <c r="B9" s="50" t="s">
        <v>17</v>
      </c>
      <c r="C9" s="50"/>
      <c r="D9" s="21"/>
      <c r="E9" s="24"/>
      <c r="F9" s="1"/>
      <c r="G9" s="1"/>
      <c r="H9" s="1"/>
    </row>
    <row r="10" spans="1:8" s="5" customFormat="1" x14ac:dyDescent="0.25">
      <c r="A10" s="26">
        <v>1</v>
      </c>
      <c r="B10" s="43" t="s">
        <v>110</v>
      </c>
      <c r="C10" s="43">
        <v>633</v>
      </c>
      <c r="D10" s="15">
        <f>C10+D8</f>
        <v>6324.25</v>
      </c>
      <c r="E10" s="16"/>
      <c r="F10" s="2"/>
      <c r="G10" s="2"/>
      <c r="H10" s="2"/>
    </row>
    <row r="11" spans="1:8" s="5" customFormat="1" x14ac:dyDescent="0.25">
      <c r="A11" s="15"/>
      <c r="B11" s="15" t="s">
        <v>18</v>
      </c>
      <c r="C11" s="15"/>
      <c r="D11" s="15"/>
      <c r="E11" s="16"/>
      <c r="F11" s="2"/>
      <c r="G11" s="2"/>
      <c r="H11" s="2"/>
    </row>
    <row r="12" spans="1:8" x14ac:dyDescent="0.25">
      <c r="A12" s="47">
        <v>1</v>
      </c>
      <c r="B12" s="43" t="s">
        <v>111</v>
      </c>
      <c r="C12" s="44">
        <f>949.5+949.5</f>
        <v>1899</v>
      </c>
      <c r="D12" s="46"/>
      <c r="E12" s="24"/>
      <c r="F12" s="1"/>
      <c r="G12" s="1"/>
      <c r="H12" s="1"/>
    </row>
    <row r="13" spans="1:8" s="5" customFormat="1" x14ac:dyDescent="0.25">
      <c r="A13" s="47"/>
      <c r="B13" s="43"/>
      <c r="C13" s="44"/>
      <c r="D13" s="46"/>
      <c r="E13" s="16"/>
      <c r="F13" s="2"/>
      <c r="G13" s="2"/>
      <c r="H13" s="2"/>
    </row>
    <row r="14" spans="1:8" x14ac:dyDescent="0.25">
      <c r="A14" s="83"/>
      <c r="B14" s="84"/>
      <c r="C14" s="85"/>
      <c r="D14" s="86"/>
      <c r="E14" s="1"/>
      <c r="F14" s="1"/>
      <c r="G14" s="1"/>
      <c r="H14" s="1"/>
    </row>
    <row r="15" spans="1:8" x14ac:dyDescent="0.25">
      <c r="A15" s="49"/>
      <c r="B15" s="50"/>
      <c r="C15" s="46"/>
      <c r="D15" s="46"/>
      <c r="E15" s="1"/>
      <c r="F15" s="1"/>
      <c r="G15" s="1"/>
      <c r="H15" s="1"/>
    </row>
    <row r="16" spans="1:8" x14ac:dyDescent="0.25">
      <c r="A16" s="49"/>
      <c r="B16" s="50"/>
      <c r="C16" s="44"/>
      <c r="D16" s="46"/>
      <c r="E16" s="1"/>
      <c r="F16" s="1"/>
      <c r="G16" s="1"/>
      <c r="H16" s="1"/>
    </row>
    <row r="17" spans="1:8" x14ac:dyDescent="0.25">
      <c r="A17" s="49"/>
      <c r="B17" s="43"/>
      <c r="C17" s="44"/>
      <c r="D17" s="46"/>
      <c r="E17" s="1"/>
      <c r="F17" s="1"/>
      <c r="G17" s="1"/>
      <c r="H17" s="1"/>
    </row>
    <row r="18" spans="1:8" x14ac:dyDescent="0.25">
      <c r="A18" s="49"/>
      <c r="B18" s="50"/>
      <c r="C18" s="46"/>
      <c r="D18" s="46"/>
      <c r="E18" s="1"/>
      <c r="F18" s="1"/>
      <c r="G18" s="1"/>
      <c r="H18" s="1"/>
    </row>
    <row r="19" spans="1:8" x14ac:dyDescent="0.25">
      <c r="A19" s="49"/>
      <c r="B19" s="50"/>
      <c r="C19" s="44"/>
      <c r="D19" s="46"/>
      <c r="E19" s="1"/>
      <c r="F19" s="1"/>
      <c r="G19" s="1"/>
      <c r="H19" s="1"/>
    </row>
    <row r="20" spans="1:8" x14ac:dyDescent="0.25">
      <c r="A20" s="49"/>
      <c r="B20" s="43"/>
      <c r="C20" s="44"/>
      <c r="D20" s="46"/>
      <c r="E20" s="1"/>
      <c r="F20" s="1"/>
      <c r="G20" s="1"/>
      <c r="H20" s="1"/>
    </row>
    <row r="21" spans="1:8" x14ac:dyDescent="0.25">
      <c r="A21" s="49"/>
      <c r="B21" s="43"/>
      <c r="C21" s="44"/>
      <c r="D21" s="46"/>
      <c r="E21" s="1"/>
      <c r="F21" s="1"/>
      <c r="G21" s="1"/>
      <c r="H21" s="1"/>
    </row>
    <row r="22" spans="1:8" x14ac:dyDescent="0.25">
      <c r="A22" s="49"/>
      <c r="B22" s="43"/>
      <c r="C22" s="44"/>
      <c r="D22" s="46"/>
      <c r="E22" s="1"/>
      <c r="F22" s="1"/>
      <c r="G22" s="1"/>
      <c r="H22" s="1"/>
    </row>
    <row r="23" spans="1:8" x14ac:dyDescent="0.25">
      <c r="A23" s="49"/>
      <c r="B23" s="50"/>
      <c r="C23" s="46"/>
      <c r="D23" s="46"/>
      <c r="E23" s="1"/>
      <c r="F23" s="1"/>
      <c r="G23" s="1"/>
      <c r="H23" s="1"/>
    </row>
    <row r="24" spans="1:8" x14ac:dyDescent="0.25">
      <c r="A24" s="49"/>
      <c r="B24" s="50"/>
      <c r="C24" s="44"/>
      <c r="D24" s="46"/>
      <c r="E24" s="1"/>
      <c r="F24" s="1"/>
      <c r="G24" s="1"/>
      <c r="H24" s="1"/>
    </row>
    <row r="25" spans="1:8" x14ac:dyDescent="0.25">
      <c r="A25" s="49"/>
      <c r="B25" s="43"/>
      <c r="C25" s="44"/>
      <c r="D25" s="46"/>
      <c r="E25" s="1"/>
      <c r="F25" s="1"/>
      <c r="G25" s="1"/>
      <c r="H25" s="1"/>
    </row>
    <row r="26" spans="1:8" x14ac:dyDescent="0.25">
      <c r="A26" s="49"/>
      <c r="B26" s="43"/>
      <c r="C26" s="44"/>
      <c r="D26" s="46"/>
      <c r="E26" s="1"/>
      <c r="F26" s="1"/>
      <c r="G26" s="1"/>
      <c r="H26" s="1"/>
    </row>
    <row r="27" spans="1:8" x14ac:dyDescent="0.25">
      <c r="A27" s="49"/>
      <c r="B27" s="50"/>
      <c r="C27" s="46"/>
      <c r="D27" s="46"/>
      <c r="E27" s="1"/>
      <c r="F27" s="1"/>
      <c r="G27" s="1"/>
      <c r="H27" s="1"/>
    </row>
    <row r="28" spans="1:8" x14ac:dyDescent="0.25">
      <c r="A28" s="49"/>
      <c r="B28" s="50"/>
      <c r="C28" s="44"/>
      <c r="D28" s="46"/>
      <c r="E28" s="1"/>
      <c r="F28" s="1"/>
      <c r="G28" s="1"/>
      <c r="H28" s="1"/>
    </row>
    <row r="29" spans="1:8" x14ac:dyDescent="0.25">
      <c r="A29" s="49"/>
      <c r="B29" s="43"/>
      <c r="C29" s="44"/>
      <c r="D29" s="46"/>
      <c r="E29" s="1"/>
      <c r="F29" s="1"/>
      <c r="G29" s="1"/>
      <c r="H29" s="1"/>
    </row>
    <row r="30" spans="1:8" x14ac:dyDescent="0.25">
      <c r="A30" s="49"/>
      <c r="B30" s="43"/>
      <c r="C30" s="44"/>
      <c r="D30" s="46"/>
      <c r="E30" s="1"/>
      <c r="F30" s="1"/>
      <c r="G30" s="1"/>
      <c r="H30" s="1"/>
    </row>
    <row r="31" spans="1:8" x14ac:dyDescent="0.25">
      <c r="A31" s="49"/>
      <c r="B31" s="43"/>
      <c r="C31" s="44"/>
      <c r="D31" s="46"/>
      <c r="E31" s="1"/>
      <c r="F31" s="1"/>
      <c r="G31" s="1"/>
      <c r="H31" s="1"/>
    </row>
    <row r="32" spans="1:8" x14ac:dyDescent="0.25">
      <c r="A32" s="49"/>
      <c r="B32" s="50"/>
      <c r="C32" s="46"/>
      <c r="D32" s="46"/>
      <c r="E32" s="1"/>
      <c r="F32" s="1"/>
      <c r="G32" s="1"/>
      <c r="H32" s="1"/>
    </row>
    <row r="33" spans="1:8" x14ac:dyDescent="0.25">
      <c r="A33" s="49"/>
      <c r="B33" s="43"/>
      <c r="C33" s="44"/>
      <c r="D33" s="46"/>
      <c r="E33" s="1"/>
      <c r="F33" s="1"/>
      <c r="G33" s="1"/>
      <c r="H33" s="1"/>
    </row>
    <row r="34" spans="1:8" x14ac:dyDescent="0.25">
      <c r="A34" s="49"/>
      <c r="B34" s="43"/>
      <c r="C34" s="44"/>
      <c r="D34" s="46"/>
      <c r="E34" s="1"/>
      <c r="F34" s="1"/>
      <c r="G34" s="1"/>
      <c r="H34" s="1"/>
    </row>
    <row r="35" spans="1:8" x14ac:dyDescent="0.25">
      <c r="A35" s="49"/>
      <c r="B35" s="50"/>
      <c r="C35" s="44"/>
      <c r="D35" s="46"/>
      <c r="E35" s="1"/>
      <c r="F35" s="1"/>
      <c r="G35" s="1"/>
      <c r="H35" s="1"/>
    </row>
    <row r="36" spans="1:8" x14ac:dyDescent="0.25">
      <c r="A36" s="49"/>
      <c r="B36" s="43"/>
      <c r="C36" s="44"/>
      <c r="D36" s="46"/>
      <c r="E36" s="1"/>
      <c r="F36" s="1"/>
      <c r="G36" s="1"/>
      <c r="H36" s="1"/>
    </row>
    <row r="37" spans="1:8" x14ac:dyDescent="0.25">
      <c r="A37" s="49"/>
      <c r="B37" s="43"/>
      <c r="C37" s="44"/>
      <c r="D37" s="46"/>
      <c r="E37" s="1"/>
      <c r="F37" s="1"/>
      <c r="G37" s="1"/>
      <c r="H37" s="1"/>
    </row>
    <row r="38" spans="1:8" x14ac:dyDescent="0.25">
      <c r="A38" s="49"/>
      <c r="B38" s="43"/>
      <c r="C38" s="44"/>
      <c r="D38" s="46"/>
      <c r="E38" s="1"/>
      <c r="F38" s="1"/>
      <c r="G38" s="1"/>
      <c r="H38" s="1"/>
    </row>
    <row r="39" spans="1:8" x14ac:dyDescent="0.25">
      <c r="A39" s="49"/>
      <c r="B39" s="50"/>
      <c r="C39" s="46"/>
      <c r="D39" s="46"/>
      <c r="E39" s="1"/>
      <c r="F39" s="1"/>
      <c r="G39" s="1"/>
      <c r="H39" s="1"/>
    </row>
    <row r="40" spans="1:8" x14ac:dyDescent="0.25">
      <c r="A40" s="10"/>
      <c r="B40" s="17"/>
      <c r="C40" s="17"/>
      <c r="D40" s="17"/>
      <c r="E40" s="1"/>
      <c r="F40" s="1"/>
      <c r="G40" s="1"/>
      <c r="H40" s="1"/>
    </row>
    <row r="41" spans="1:8" x14ac:dyDescent="0.25">
      <c r="A41" s="10"/>
      <c r="B41" s="1"/>
      <c r="C41" s="1"/>
      <c r="D41" s="1"/>
      <c r="E41" s="1"/>
      <c r="F41" s="1"/>
      <c r="G41" s="1"/>
      <c r="H41" s="1"/>
    </row>
    <row r="42" spans="1:8" x14ac:dyDescent="0.25">
      <c r="A42" s="10"/>
      <c r="B42" s="1"/>
      <c r="C42" s="1"/>
      <c r="D42" s="1"/>
      <c r="E42" s="1"/>
      <c r="F42" s="1"/>
      <c r="G42" s="1"/>
      <c r="H42" s="1"/>
    </row>
    <row r="43" spans="1:8" x14ac:dyDescent="0.25">
      <c r="A43" s="10"/>
      <c r="B43" s="1"/>
      <c r="C43" s="1"/>
      <c r="D43" s="1"/>
      <c r="E43" s="1"/>
      <c r="F43" s="1"/>
      <c r="G43" s="1"/>
      <c r="H43" s="1"/>
    </row>
    <row r="44" spans="1:8" x14ac:dyDescent="0.25">
      <c r="A44" s="10"/>
      <c r="B44" s="1"/>
      <c r="C44" s="1"/>
      <c r="D44" s="1"/>
      <c r="E44" s="1"/>
      <c r="F44" s="1"/>
      <c r="G44" s="1"/>
      <c r="H44" s="1"/>
    </row>
    <row r="45" spans="1:8" x14ac:dyDescent="0.25">
      <c r="A45" s="10"/>
      <c r="B45" s="1"/>
      <c r="C45" s="1"/>
      <c r="D45" s="1"/>
      <c r="E45" s="1"/>
      <c r="F45" s="1"/>
      <c r="G45" s="1"/>
      <c r="H45" s="1"/>
    </row>
    <row r="46" spans="1:8" x14ac:dyDescent="0.25">
      <c r="A46" s="10"/>
      <c r="B46" s="1"/>
      <c r="C46" s="1"/>
      <c r="D46" s="1"/>
      <c r="E46" s="1"/>
      <c r="F46" s="1"/>
      <c r="G46" s="1"/>
      <c r="H46" s="1"/>
    </row>
    <row r="47" spans="1:8" x14ac:dyDescent="0.25">
      <c r="A47" s="10"/>
      <c r="B47" s="1"/>
      <c r="C47" s="1"/>
      <c r="D47" s="1"/>
      <c r="E47" s="1"/>
      <c r="F47" s="1"/>
      <c r="G47" s="1"/>
      <c r="H47" s="1"/>
    </row>
    <row r="48" spans="1:8" x14ac:dyDescent="0.25">
      <c r="A48" s="10"/>
      <c r="B48" s="1"/>
      <c r="C48" s="1"/>
      <c r="D48" s="1"/>
      <c r="E48" s="1"/>
      <c r="F48" s="1"/>
      <c r="G48" s="1"/>
      <c r="H48" s="1"/>
    </row>
    <row r="49" spans="1:8" x14ac:dyDescent="0.25">
      <c r="A49" s="10"/>
      <c r="B49" s="1"/>
      <c r="C49" s="1"/>
      <c r="D49" s="1"/>
      <c r="E49" s="1"/>
      <c r="F49" s="1"/>
      <c r="G49" s="1"/>
      <c r="H49" s="1"/>
    </row>
    <row r="50" spans="1:8" x14ac:dyDescent="0.25">
      <c r="A50" s="10"/>
      <c r="B50" s="1"/>
      <c r="C50" s="1"/>
      <c r="D50" s="1"/>
      <c r="E50" s="1"/>
      <c r="F50" s="1"/>
      <c r="G50" s="1"/>
      <c r="H50" s="1"/>
    </row>
    <row r="51" spans="1:8" x14ac:dyDescent="0.25">
      <c r="A51" s="10"/>
      <c r="B51" s="1"/>
      <c r="C51" s="1"/>
      <c r="D51" s="1"/>
      <c r="E51" s="1"/>
      <c r="F51" s="1"/>
      <c r="G51" s="1"/>
      <c r="H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5" workbookViewId="0">
      <selection activeCell="D27" sqref="D27"/>
    </sheetView>
  </sheetViews>
  <sheetFormatPr defaultRowHeight="15" x14ac:dyDescent="0.25"/>
  <cols>
    <col min="1" max="1" width="5.7109375" customWidth="1"/>
    <col min="2" max="2" width="46.7109375" customWidth="1"/>
    <col min="4" max="4" width="9.85546875" customWidth="1"/>
  </cols>
  <sheetData>
    <row r="1" spans="1:5" ht="21" x14ac:dyDescent="0.35">
      <c r="A1" s="10"/>
      <c r="B1" s="92" t="s">
        <v>63</v>
      </c>
      <c r="C1" s="92"/>
      <c r="D1" s="92"/>
      <c r="E1" s="6"/>
    </row>
    <row r="2" spans="1:5" ht="15.75" x14ac:dyDescent="0.25">
      <c r="A2" s="10"/>
      <c r="B2" s="3" t="s">
        <v>6</v>
      </c>
      <c r="C2" s="1"/>
      <c r="D2" s="1"/>
      <c r="E2" s="1"/>
    </row>
    <row r="3" spans="1:5" ht="15.75" x14ac:dyDescent="0.25">
      <c r="A3" s="10"/>
      <c r="B3" s="91" t="s">
        <v>31</v>
      </c>
      <c r="C3" s="91"/>
      <c r="D3" s="91"/>
      <c r="E3" s="1"/>
    </row>
    <row r="4" spans="1:5" ht="26.25" x14ac:dyDescent="0.25">
      <c r="A4" s="11"/>
      <c r="B4" s="9" t="s">
        <v>0</v>
      </c>
      <c r="C4" s="9" t="s">
        <v>1</v>
      </c>
      <c r="D4" s="9" t="s">
        <v>26</v>
      </c>
      <c r="E4" s="1"/>
    </row>
    <row r="5" spans="1:5" x14ac:dyDescent="0.25">
      <c r="A5" s="11"/>
      <c r="B5" s="16" t="s">
        <v>9</v>
      </c>
      <c r="C5" s="7"/>
      <c r="D5" s="7"/>
      <c r="E5" s="1"/>
    </row>
    <row r="6" spans="1:5" ht="32.25" customHeight="1" x14ac:dyDescent="0.25">
      <c r="A6" s="65">
        <v>1</v>
      </c>
      <c r="B6" s="43" t="s">
        <v>70</v>
      </c>
      <c r="C6" s="43">
        <v>4174.5</v>
      </c>
      <c r="D6" s="50">
        <f>C6</f>
        <v>4174.5</v>
      </c>
      <c r="E6" s="1"/>
    </row>
    <row r="7" spans="1:5" x14ac:dyDescent="0.25">
      <c r="A7" s="49"/>
      <c r="B7" s="50" t="s">
        <v>3</v>
      </c>
      <c r="C7" s="50"/>
      <c r="D7" s="50"/>
      <c r="E7" s="1"/>
    </row>
    <row r="8" spans="1:5" x14ac:dyDescent="0.25">
      <c r="A8" s="49">
        <v>1</v>
      </c>
      <c r="B8" s="43" t="s">
        <v>76</v>
      </c>
      <c r="C8" s="43">
        <v>603.5</v>
      </c>
      <c r="D8" s="46"/>
      <c r="E8" s="1"/>
    </row>
    <row r="9" spans="1:5" ht="30" x14ac:dyDescent="0.25">
      <c r="A9" s="49">
        <v>2</v>
      </c>
      <c r="B9" s="43" t="s">
        <v>77</v>
      </c>
      <c r="C9" s="43">
        <v>1168.25</v>
      </c>
      <c r="D9" s="50"/>
      <c r="E9" s="1"/>
    </row>
    <row r="10" spans="1:5" ht="30" x14ac:dyDescent="0.25">
      <c r="A10" s="49">
        <v>3</v>
      </c>
      <c r="B10" s="43" t="s">
        <v>78</v>
      </c>
      <c r="C10" s="43">
        <v>1285.25</v>
      </c>
      <c r="D10" s="50"/>
      <c r="E10" s="1"/>
    </row>
    <row r="11" spans="1:5" x14ac:dyDescent="0.25">
      <c r="A11" s="49"/>
      <c r="B11" s="50" t="s">
        <v>75</v>
      </c>
      <c r="C11" s="50">
        <f>SUM(C8:C10)</f>
        <v>3057</v>
      </c>
      <c r="D11" s="50">
        <f>C11+D6</f>
        <v>7231.5</v>
      </c>
      <c r="E11" s="1"/>
    </row>
    <row r="12" spans="1:5" x14ac:dyDescent="0.25">
      <c r="A12" s="49"/>
      <c r="B12" s="50" t="s">
        <v>10</v>
      </c>
      <c r="C12" s="43"/>
      <c r="D12" s="46"/>
      <c r="E12" s="1"/>
    </row>
    <row r="13" spans="1:5" ht="30" x14ac:dyDescent="0.25">
      <c r="A13" s="49">
        <v>1</v>
      </c>
      <c r="B13" s="43" t="s">
        <v>82</v>
      </c>
      <c r="C13" s="50">
        <v>1267.75</v>
      </c>
      <c r="D13" s="50">
        <f>C13+D11</f>
        <v>8499.25</v>
      </c>
      <c r="E13" s="1"/>
    </row>
    <row r="14" spans="1:5" x14ac:dyDescent="0.25">
      <c r="A14" s="49"/>
      <c r="B14" s="50" t="s">
        <v>11</v>
      </c>
      <c r="C14" s="43"/>
      <c r="D14" s="50"/>
      <c r="E14" s="1"/>
    </row>
    <row r="15" spans="1:5" ht="30" x14ac:dyDescent="0.25">
      <c r="A15" s="49">
        <v>1</v>
      </c>
      <c r="B15" s="43" t="s">
        <v>83</v>
      </c>
      <c r="C15" s="43">
        <v>5278</v>
      </c>
      <c r="D15" s="46">
        <f>C15+D13</f>
        <v>13777.25</v>
      </c>
      <c r="E15" s="1"/>
    </row>
    <row r="16" spans="1:5" x14ac:dyDescent="0.25">
      <c r="A16" s="49"/>
      <c r="B16" s="50" t="s">
        <v>12</v>
      </c>
      <c r="C16" s="43"/>
      <c r="D16" s="50"/>
      <c r="E16" s="1"/>
    </row>
    <row r="17" spans="1:5" ht="30" x14ac:dyDescent="0.25">
      <c r="A17" s="49">
        <v>1</v>
      </c>
      <c r="B17" s="43" t="s">
        <v>90</v>
      </c>
      <c r="C17" s="50">
        <v>4817.5</v>
      </c>
      <c r="D17" s="46">
        <f>C17+D15</f>
        <v>18594.75</v>
      </c>
      <c r="E17" s="1"/>
    </row>
    <row r="18" spans="1:5" x14ac:dyDescent="0.25">
      <c r="A18" s="49"/>
      <c r="B18" s="50" t="s">
        <v>16</v>
      </c>
      <c r="C18" s="43"/>
      <c r="D18" s="50"/>
      <c r="E18" s="1"/>
    </row>
    <row r="19" spans="1:5" ht="30" x14ac:dyDescent="0.25">
      <c r="A19" s="49">
        <v>1</v>
      </c>
      <c r="B19" s="43" t="s">
        <v>106</v>
      </c>
      <c r="C19" s="43">
        <v>1268.25</v>
      </c>
      <c r="D19" s="46">
        <f>C19+D17</f>
        <v>19863</v>
      </c>
      <c r="E19" s="1"/>
    </row>
    <row r="20" spans="1:5" x14ac:dyDescent="0.25">
      <c r="A20" s="49"/>
      <c r="B20" s="50" t="s">
        <v>17</v>
      </c>
      <c r="C20" s="43"/>
      <c r="D20" s="50"/>
      <c r="E20" s="1"/>
    </row>
    <row r="21" spans="1:5" ht="30" x14ac:dyDescent="0.25">
      <c r="A21" s="49">
        <v>1</v>
      </c>
      <c r="B21" s="43" t="s">
        <v>83</v>
      </c>
      <c r="C21" s="50">
        <v>5031.5</v>
      </c>
      <c r="D21" s="46">
        <f>C21+D19</f>
        <v>24894.5</v>
      </c>
      <c r="E21" s="1"/>
    </row>
    <row r="22" spans="1:5" x14ac:dyDescent="0.25">
      <c r="A22" s="49"/>
      <c r="B22" s="50" t="s">
        <v>18</v>
      </c>
      <c r="C22" s="43"/>
      <c r="D22" s="46"/>
      <c r="E22" s="1"/>
    </row>
    <row r="23" spans="1:5" ht="30" x14ac:dyDescent="0.25">
      <c r="A23" s="49">
        <v>1</v>
      </c>
      <c r="B23" s="43" t="s">
        <v>113</v>
      </c>
      <c r="C23" s="43">
        <v>328.75</v>
      </c>
      <c r="D23" s="46"/>
      <c r="E23" s="1"/>
    </row>
    <row r="24" spans="1:5" ht="30" x14ac:dyDescent="0.25">
      <c r="A24" s="49">
        <v>2</v>
      </c>
      <c r="B24" s="43" t="s">
        <v>114</v>
      </c>
      <c r="C24" s="43">
        <v>452.63</v>
      </c>
      <c r="D24" s="46"/>
      <c r="E24" s="1"/>
    </row>
    <row r="25" spans="1:5" ht="30" x14ac:dyDescent="0.25">
      <c r="A25" s="49">
        <v>3</v>
      </c>
      <c r="B25" s="43" t="s">
        <v>115</v>
      </c>
      <c r="C25" s="43">
        <v>995.25</v>
      </c>
      <c r="D25" s="46"/>
      <c r="E25" s="1"/>
    </row>
    <row r="26" spans="1:5" x14ac:dyDescent="0.25">
      <c r="A26" s="49"/>
      <c r="B26" s="50" t="s">
        <v>112</v>
      </c>
      <c r="C26" s="50">
        <f>SUM(C23:C25)</f>
        <v>1776.63</v>
      </c>
      <c r="D26" s="46">
        <f>C26+D21</f>
        <v>26671.13</v>
      </c>
      <c r="E26" s="1"/>
    </row>
    <row r="27" spans="1:5" x14ac:dyDescent="0.25">
      <c r="A27" s="49"/>
      <c r="B27" s="43"/>
      <c r="C27" s="43"/>
      <c r="D27" s="46"/>
      <c r="E27" s="1"/>
    </row>
    <row r="28" spans="1:5" x14ac:dyDescent="0.25">
      <c r="A28" s="49"/>
      <c r="B28" s="50"/>
      <c r="C28" s="43"/>
      <c r="D28" s="46"/>
      <c r="E28" s="1"/>
    </row>
    <row r="29" spans="1:5" x14ac:dyDescent="0.25">
      <c r="A29" s="49"/>
      <c r="B29" s="24"/>
      <c r="C29" s="43"/>
      <c r="D29" s="46"/>
      <c r="E29" s="1"/>
    </row>
    <row r="30" spans="1:5" x14ac:dyDescent="0.25">
      <c r="A30" s="23"/>
      <c r="B30" s="24"/>
      <c r="C30" s="25"/>
      <c r="D30" s="31"/>
      <c r="E30" s="1"/>
    </row>
    <row r="31" spans="1:5" x14ac:dyDescent="0.25">
      <c r="A31" s="23"/>
      <c r="B31" s="16"/>
      <c r="C31" s="25"/>
      <c r="D31" s="25"/>
      <c r="E31" s="1"/>
    </row>
    <row r="32" spans="1:5" x14ac:dyDescent="0.25">
      <c r="A32" s="23"/>
      <c r="B32" s="24"/>
      <c r="C32" s="16"/>
      <c r="D32" s="16"/>
      <c r="E32" s="1"/>
    </row>
    <row r="33" spans="1:5" x14ac:dyDescent="0.25">
      <c r="A33" s="10"/>
      <c r="B33" s="1"/>
      <c r="C33" s="1"/>
      <c r="D33" s="1"/>
      <c r="E33" s="1"/>
    </row>
    <row r="34" spans="1:5" x14ac:dyDescent="0.25">
      <c r="A34" s="10"/>
      <c r="B34" s="1"/>
      <c r="C34" s="1"/>
      <c r="D34" s="1"/>
      <c r="E34" s="1"/>
    </row>
    <row r="35" spans="1:5" x14ac:dyDescent="0.25">
      <c r="A35" s="10"/>
      <c r="C35" s="1"/>
      <c r="D35" s="1"/>
      <c r="E35" s="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49" workbookViewId="0">
      <selection activeCell="D65" sqref="D65"/>
    </sheetView>
  </sheetViews>
  <sheetFormatPr defaultRowHeight="15" x14ac:dyDescent="0.25"/>
  <cols>
    <col min="1" max="1" width="5.28515625" customWidth="1"/>
    <col min="2" max="2" width="48.1406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92" t="s">
        <v>60</v>
      </c>
      <c r="C1" s="92"/>
      <c r="D1" s="92"/>
      <c r="E1" s="6"/>
      <c r="F1" s="6"/>
      <c r="G1" s="6"/>
      <c r="H1" s="6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93" t="s">
        <v>7</v>
      </c>
      <c r="C3" s="93"/>
      <c r="D3" s="93"/>
      <c r="E3" s="1"/>
      <c r="F3" s="1"/>
      <c r="G3" s="1"/>
      <c r="H3" s="1"/>
    </row>
    <row r="4" spans="1:8" x14ac:dyDescent="0.25">
      <c r="A4" s="7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s="18" customFormat="1" x14ac:dyDescent="0.25">
      <c r="A5" s="11"/>
      <c r="B5" s="16" t="s">
        <v>2</v>
      </c>
      <c r="C5" s="7"/>
      <c r="D5" s="7"/>
      <c r="E5" s="17"/>
      <c r="F5" s="17"/>
      <c r="G5" s="17"/>
      <c r="H5" s="17"/>
    </row>
    <row r="6" spans="1:8" s="18" customFormat="1" x14ac:dyDescent="0.25">
      <c r="A6" s="42">
        <v>1</v>
      </c>
      <c r="B6" s="43" t="s">
        <v>64</v>
      </c>
      <c r="C6" s="44">
        <v>316.5</v>
      </c>
      <c r="D6" s="44"/>
      <c r="E6" s="17"/>
      <c r="F6" s="17"/>
      <c r="G6" s="17"/>
      <c r="H6" s="17"/>
    </row>
    <row r="7" spans="1:8" s="18" customFormat="1" ht="30" x14ac:dyDescent="0.25">
      <c r="A7" s="45">
        <v>2</v>
      </c>
      <c r="B7" s="43" t="s">
        <v>65</v>
      </c>
      <c r="C7" s="44">
        <v>474.75</v>
      </c>
      <c r="D7" s="46"/>
      <c r="E7" s="17"/>
      <c r="F7" s="17"/>
      <c r="G7" s="17"/>
      <c r="H7" s="17"/>
    </row>
    <row r="8" spans="1:8" s="5" customFormat="1" ht="60" x14ac:dyDescent="0.25">
      <c r="A8" s="45">
        <v>3</v>
      </c>
      <c r="B8" s="43" t="s">
        <v>66</v>
      </c>
      <c r="C8" s="44">
        <v>935</v>
      </c>
      <c r="D8" s="46"/>
    </row>
    <row r="9" spans="1:8" ht="30" x14ac:dyDescent="0.25">
      <c r="A9" s="47">
        <v>4</v>
      </c>
      <c r="B9" s="43" t="s">
        <v>67</v>
      </c>
      <c r="C9" s="44">
        <v>1223.92</v>
      </c>
      <c r="D9" s="44"/>
    </row>
    <row r="10" spans="1:8" s="5" customFormat="1" x14ac:dyDescent="0.25">
      <c r="A10" s="47"/>
      <c r="B10" s="50" t="s">
        <v>68</v>
      </c>
      <c r="C10" s="46">
        <f>SUM(C6:C9)</f>
        <v>2950.17</v>
      </c>
      <c r="D10" s="46">
        <f>C10</f>
        <v>2950.17</v>
      </c>
    </row>
    <row r="11" spans="1:8" s="5" customFormat="1" x14ac:dyDescent="0.25">
      <c r="A11" s="53"/>
      <c r="B11" s="66" t="s">
        <v>9</v>
      </c>
      <c r="C11" s="53"/>
      <c r="D11" s="52"/>
    </row>
    <row r="12" spans="1:8" ht="60" x14ac:dyDescent="0.25">
      <c r="A12" s="53">
        <v>1</v>
      </c>
      <c r="B12" s="43" t="s">
        <v>66</v>
      </c>
      <c r="C12" s="51">
        <v>935</v>
      </c>
      <c r="D12" s="52"/>
    </row>
    <row r="13" spans="1:8" ht="30" x14ac:dyDescent="0.25">
      <c r="A13" s="51">
        <v>2</v>
      </c>
      <c r="B13" s="43" t="s">
        <v>67</v>
      </c>
      <c r="C13" s="51">
        <v>1223.92</v>
      </c>
      <c r="D13" s="52"/>
    </row>
    <row r="14" spans="1:8" x14ac:dyDescent="0.25">
      <c r="A14" s="53"/>
      <c r="B14" s="50" t="s">
        <v>71</v>
      </c>
      <c r="C14" s="52">
        <f>SUM(C12:C13)</f>
        <v>2158.92</v>
      </c>
      <c r="D14" s="59">
        <f>C14+D10</f>
        <v>5109.09</v>
      </c>
    </row>
    <row r="15" spans="1:8" s="5" customFormat="1" x14ac:dyDescent="0.25">
      <c r="A15" s="49"/>
      <c r="B15" s="50" t="s">
        <v>3</v>
      </c>
      <c r="C15" s="43"/>
      <c r="D15" s="50"/>
    </row>
    <row r="16" spans="1:8" ht="60" x14ac:dyDescent="0.25">
      <c r="A16" s="53">
        <v>1</v>
      </c>
      <c r="B16" s="43" t="s">
        <v>66</v>
      </c>
      <c r="C16" s="53">
        <v>935</v>
      </c>
      <c r="D16" s="52"/>
    </row>
    <row r="17" spans="1:4" ht="30" x14ac:dyDescent="0.25">
      <c r="A17" s="51">
        <v>2</v>
      </c>
      <c r="B17" s="43" t="s">
        <v>67</v>
      </c>
      <c r="C17" s="67">
        <v>1223.92</v>
      </c>
      <c r="D17" s="50"/>
    </row>
    <row r="18" spans="1:4" x14ac:dyDescent="0.25">
      <c r="A18" s="53">
        <v>3</v>
      </c>
      <c r="B18" s="43" t="s">
        <v>73</v>
      </c>
      <c r="C18" s="43">
        <v>316.5</v>
      </c>
      <c r="D18" s="50"/>
    </row>
    <row r="19" spans="1:4" ht="30" x14ac:dyDescent="0.25">
      <c r="A19" s="49">
        <v>4</v>
      </c>
      <c r="B19" s="48" t="s">
        <v>74</v>
      </c>
      <c r="C19" s="43">
        <v>1266</v>
      </c>
      <c r="D19" s="43"/>
    </row>
    <row r="20" spans="1:4" x14ac:dyDescent="0.25">
      <c r="A20" s="49"/>
      <c r="B20" s="50" t="s">
        <v>75</v>
      </c>
      <c r="C20" s="50">
        <f>SUM(C16:C19)</f>
        <v>3741.42</v>
      </c>
      <c r="D20" s="46">
        <f>C20+D14</f>
        <v>8850.51</v>
      </c>
    </row>
    <row r="21" spans="1:4" x14ac:dyDescent="0.25">
      <c r="A21" s="51"/>
      <c r="B21" s="50" t="s">
        <v>10</v>
      </c>
      <c r="C21" s="51"/>
      <c r="D21" s="52"/>
    </row>
    <row r="22" spans="1:4" ht="60" x14ac:dyDescent="0.25">
      <c r="A22" s="49">
        <v>1</v>
      </c>
      <c r="B22" s="43" t="s">
        <v>66</v>
      </c>
      <c r="C22" s="43">
        <v>935</v>
      </c>
      <c r="D22" s="52"/>
    </row>
    <row r="23" spans="1:4" ht="30" x14ac:dyDescent="0.25">
      <c r="A23" s="53">
        <v>2</v>
      </c>
      <c r="B23" s="43" t="s">
        <v>67</v>
      </c>
      <c r="C23" s="53">
        <v>1223.92</v>
      </c>
      <c r="D23" s="52"/>
    </row>
    <row r="24" spans="1:4" x14ac:dyDescent="0.25">
      <c r="A24" s="49">
        <v>3</v>
      </c>
      <c r="B24" s="43" t="s">
        <v>79</v>
      </c>
      <c r="C24" s="43">
        <v>316.5</v>
      </c>
      <c r="D24" s="52"/>
    </row>
    <row r="25" spans="1:4" x14ac:dyDescent="0.25">
      <c r="A25" s="53">
        <v>4</v>
      </c>
      <c r="B25" s="43" t="s">
        <v>80</v>
      </c>
      <c r="C25" s="43">
        <v>316.5</v>
      </c>
      <c r="D25" s="52"/>
    </row>
    <row r="26" spans="1:4" x14ac:dyDescent="0.25">
      <c r="A26" s="51"/>
      <c r="B26" s="50" t="s">
        <v>81</v>
      </c>
      <c r="C26" s="50">
        <f>SUM(C22:C25)</f>
        <v>2791.92</v>
      </c>
      <c r="D26" s="59">
        <f>C26+D20</f>
        <v>11642.43</v>
      </c>
    </row>
    <row r="27" spans="1:4" x14ac:dyDescent="0.25">
      <c r="A27" s="53"/>
      <c r="B27" s="50" t="s">
        <v>11</v>
      </c>
      <c r="C27" s="52"/>
      <c r="D27" s="52"/>
    </row>
    <row r="28" spans="1:4" ht="60" x14ac:dyDescent="0.25">
      <c r="A28" s="51">
        <v>1</v>
      </c>
      <c r="B28" s="43" t="s">
        <v>66</v>
      </c>
      <c r="C28" s="53">
        <v>935</v>
      </c>
      <c r="D28" s="52"/>
    </row>
    <row r="29" spans="1:4" ht="30" x14ac:dyDescent="0.25">
      <c r="A29" s="49">
        <v>2</v>
      </c>
      <c r="B29" s="43" t="s">
        <v>67</v>
      </c>
      <c r="C29" s="43">
        <v>1223.92</v>
      </c>
      <c r="D29" s="52"/>
    </row>
    <row r="30" spans="1:4" x14ac:dyDescent="0.25">
      <c r="A30" s="55">
        <v>3</v>
      </c>
      <c r="B30" s="43" t="s">
        <v>84</v>
      </c>
      <c r="C30" s="55">
        <v>316.5</v>
      </c>
      <c r="D30" s="52"/>
    </row>
    <row r="31" spans="1:4" x14ac:dyDescent="0.25">
      <c r="A31" s="55"/>
      <c r="B31" s="50" t="s">
        <v>85</v>
      </c>
      <c r="C31" s="60">
        <f>SUM(C28:C30)</f>
        <v>2475.42</v>
      </c>
      <c r="D31" s="59">
        <f>C31+D26</f>
        <v>14117.85</v>
      </c>
    </row>
    <row r="32" spans="1:4" x14ac:dyDescent="0.25">
      <c r="A32" s="51"/>
      <c r="B32" s="50" t="s">
        <v>12</v>
      </c>
      <c r="C32" s="53"/>
      <c r="D32" s="52"/>
    </row>
    <row r="33" spans="1:4" ht="60" x14ac:dyDescent="0.25">
      <c r="A33" s="55">
        <v>1</v>
      </c>
      <c r="B33" s="43" t="s">
        <v>66</v>
      </c>
      <c r="C33" s="60">
        <v>935</v>
      </c>
      <c r="D33" s="52"/>
    </row>
    <row r="34" spans="1:4" ht="30" x14ac:dyDescent="0.25">
      <c r="A34" s="51">
        <v>2</v>
      </c>
      <c r="B34" s="43" t="s">
        <v>67</v>
      </c>
      <c r="C34" s="53">
        <v>1223.92</v>
      </c>
      <c r="D34" s="52"/>
    </row>
    <row r="35" spans="1:4" ht="30" x14ac:dyDescent="0.25">
      <c r="A35" s="55">
        <v>3</v>
      </c>
      <c r="B35" s="43" t="s">
        <v>88</v>
      </c>
      <c r="C35" s="55">
        <v>729.75</v>
      </c>
      <c r="D35" s="52"/>
    </row>
    <row r="36" spans="1:4" x14ac:dyDescent="0.25">
      <c r="A36" s="49"/>
      <c r="B36" s="50" t="s">
        <v>89</v>
      </c>
      <c r="C36" s="55">
        <f>SUM(C33:C35)</f>
        <v>2888.67</v>
      </c>
      <c r="D36" s="59">
        <f>C36+D31</f>
        <v>17006.52</v>
      </c>
    </row>
    <row r="37" spans="1:4" x14ac:dyDescent="0.25">
      <c r="A37" s="29"/>
      <c r="B37" s="16" t="s">
        <v>13</v>
      </c>
      <c r="C37" s="71"/>
      <c r="D37" s="15"/>
    </row>
    <row r="38" spans="1:4" ht="60" x14ac:dyDescent="0.25">
      <c r="A38" s="29">
        <v>1</v>
      </c>
      <c r="B38" s="43" t="s">
        <v>66</v>
      </c>
      <c r="C38" s="55">
        <v>935</v>
      </c>
      <c r="D38" s="15"/>
    </row>
    <row r="39" spans="1:4" ht="30" x14ac:dyDescent="0.25">
      <c r="A39" s="51">
        <v>2</v>
      </c>
      <c r="B39" s="43" t="s">
        <v>67</v>
      </c>
      <c r="C39" s="53">
        <v>1223.92</v>
      </c>
      <c r="D39" s="15"/>
    </row>
    <row r="40" spans="1:4" x14ac:dyDescent="0.25">
      <c r="A40" s="51"/>
      <c r="B40" s="50" t="s">
        <v>94</v>
      </c>
      <c r="C40" s="50">
        <f>SUM(C38:C39)</f>
        <v>2158.92</v>
      </c>
      <c r="D40" s="88">
        <f>C40+D36</f>
        <v>19165.440000000002</v>
      </c>
    </row>
    <row r="41" spans="1:4" x14ac:dyDescent="0.25">
      <c r="A41" s="29"/>
      <c r="B41" s="50" t="s">
        <v>14</v>
      </c>
      <c r="C41" s="55"/>
      <c r="D41" s="15"/>
    </row>
    <row r="42" spans="1:4" ht="60" x14ac:dyDescent="0.25">
      <c r="A42" s="51">
        <v>1</v>
      </c>
      <c r="B42" s="43" t="s">
        <v>66</v>
      </c>
      <c r="C42" s="53">
        <v>935</v>
      </c>
      <c r="D42" s="15"/>
    </row>
    <row r="43" spans="1:4" ht="30" x14ac:dyDescent="0.25">
      <c r="A43" s="29">
        <v>2</v>
      </c>
      <c r="B43" s="43" t="s">
        <v>67</v>
      </c>
      <c r="C43" s="55">
        <v>1223.92</v>
      </c>
      <c r="D43" s="15"/>
    </row>
    <row r="44" spans="1:4" x14ac:dyDescent="0.25">
      <c r="A44" s="51">
        <v>3</v>
      </c>
      <c r="B44" s="43" t="s">
        <v>80</v>
      </c>
      <c r="C44" s="43">
        <f>316.5+316.5</f>
        <v>633</v>
      </c>
      <c r="D44" s="15"/>
    </row>
    <row r="45" spans="1:4" x14ac:dyDescent="0.25">
      <c r="A45" s="51"/>
      <c r="B45" s="50" t="s">
        <v>98</v>
      </c>
      <c r="C45" s="50">
        <f>SUM(C42:C44)</f>
        <v>2791.92</v>
      </c>
      <c r="D45" s="88">
        <f>C45+D40</f>
        <v>21957.360000000001</v>
      </c>
    </row>
    <row r="46" spans="1:4" x14ac:dyDescent="0.25">
      <c r="A46" s="51"/>
      <c r="B46" s="50" t="s">
        <v>15</v>
      </c>
      <c r="C46" s="43"/>
      <c r="D46" s="15"/>
    </row>
    <row r="47" spans="1:4" ht="60" x14ac:dyDescent="0.25">
      <c r="A47" s="51">
        <v>1</v>
      </c>
      <c r="B47" s="43" t="s">
        <v>66</v>
      </c>
      <c r="C47" s="43">
        <v>935</v>
      </c>
      <c r="D47" s="15"/>
    </row>
    <row r="48" spans="1:4" ht="30" x14ac:dyDescent="0.25">
      <c r="A48" s="51">
        <v>2</v>
      </c>
      <c r="B48" s="43" t="s">
        <v>67</v>
      </c>
      <c r="C48" s="43">
        <v>1223.92</v>
      </c>
      <c r="D48" s="15"/>
    </row>
    <row r="49" spans="1:4" x14ac:dyDescent="0.25">
      <c r="A49" s="51">
        <v>3</v>
      </c>
      <c r="B49" s="43" t="s">
        <v>102</v>
      </c>
      <c r="C49" s="43">
        <v>633</v>
      </c>
      <c r="D49" s="15"/>
    </row>
    <row r="50" spans="1:4" ht="30" x14ac:dyDescent="0.25">
      <c r="A50" s="51">
        <v>4</v>
      </c>
      <c r="B50" s="43" t="s">
        <v>103</v>
      </c>
      <c r="C50" s="43">
        <v>913</v>
      </c>
      <c r="D50" s="15"/>
    </row>
    <row r="51" spans="1:4" x14ac:dyDescent="0.25">
      <c r="A51" s="51"/>
      <c r="B51" s="50" t="s">
        <v>104</v>
      </c>
      <c r="C51" s="50">
        <f>SUM(C47:C50)</f>
        <v>3704.92</v>
      </c>
      <c r="D51" s="88">
        <f>C51+D45</f>
        <v>25662.28</v>
      </c>
    </row>
    <row r="52" spans="1:4" x14ac:dyDescent="0.25">
      <c r="A52" s="51"/>
      <c r="B52" s="50" t="s">
        <v>16</v>
      </c>
      <c r="C52" s="43"/>
      <c r="D52" s="15"/>
    </row>
    <row r="53" spans="1:4" ht="60" x14ac:dyDescent="0.25">
      <c r="A53" s="51">
        <v>1</v>
      </c>
      <c r="B53" s="43" t="s">
        <v>66</v>
      </c>
      <c r="C53" s="43">
        <v>935</v>
      </c>
      <c r="D53" s="15"/>
    </row>
    <row r="54" spans="1:4" ht="30" x14ac:dyDescent="0.25">
      <c r="A54" s="51">
        <v>2</v>
      </c>
      <c r="B54" s="43" t="s">
        <v>67</v>
      </c>
      <c r="C54" s="43">
        <v>1223.92</v>
      </c>
      <c r="D54" s="15"/>
    </row>
    <row r="55" spans="1:4" x14ac:dyDescent="0.25">
      <c r="A55" s="51">
        <v>3</v>
      </c>
      <c r="B55" s="43" t="s">
        <v>107</v>
      </c>
      <c r="C55" s="43">
        <v>316.5</v>
      </c>
      <c r="D55" s="15"/>
    </row>
    <row r="56" spans="1:4" x14ac:dyDescent="0.25">
      <c r="A56" s="51"/>
      <c r="B56" s="50" t="s">
        <v>108</v>
      </c>
      <c r="C56" s="50">
        <f>SUM(C53:C55)</f>
        <v>2475.42</v>
      </c>
      <c r="D56" s="88">
        <f>C56+D51</f>
        <v>28137.699999999997</v>
      </c>
    </row>
    <row r="57" spans="1:4" x14ac:dyDescent="0.25">
      <c r="A57" s="51"/>
      <c r="B57" s="50" t="s">
        <v>17</v>
      </c>
      <c r="C57" s="43"/>
      <c r="D57" s="15"/>
    </row>
    <row r="58" spans="1:4" ht="60" x14ac:dyDescent="0.25">
      <c r="A58" s="51">
        <v>1</v>
      </c>
      <c r="B58" s="43" t="s">
        <v>66</v>
      </c>
      <c r="C58" s="43">
        <v>935</v>
      </c>
      <c r="D58" s="15"/>
    </row>
    <row r="59" spans="1:4" ht="30" x14ac:dyDescent="0.25">
      <c r="A59" s="51">
        <v>2</v>
      </c>
      <c r="B59" s="43" t="s">
        <v>67</v>
      </c>
      <c r="C59" s="43">
        <v>1223.92</v>
      </c>
      <c r="D59" s="15"/>
    </row>
    <row r="60" spans="1:4" x14ac:dyDescent="0.25">
      <c r="A60" s="51"/>
      <c r="B60" s="50" t="s">
        <v>109</v>
      </c>
      <c r="C60" s="50">
        <f>SUM(C58:C59)</f>
        <v>2158.92</v>
      </c>
      <c r="D60" s="88">
        <f>C60+D56</f>
        <v>30296.619999999995</v>
      </c>
    </row>
    <row r="61" spans="1:4" x14ac:dyDescent="0.25">
      <c r="A61" s="29"/>
      <c r="B61" s="66" t="s">
        <v>18</v>
      </c>
      <c r="C61" s="55"/>
      <c r="D61" s="15"/>
    </row>
    <row r="62" spans="1:4" ht="60" x14ac:dyDescent="0.25">
      <c r="A62" s="29">
        <v>1</v>
      </c>
      <c r="B62" s="43" t="s">
        <v>66</v>
      </c>
      <c r="C62" s="55">
        <v>935</v>
      </c>
      <c r="D62" s="89"/>
    </row>
    <row r="63" spans="1:4" ht="30" x14ac:dyDescent="0.25">
      <c r="A63" s="29">
        <v>2</v>
      </c>
      <c r="B63" s="43" t="s">
        <v>67</v>
      </c>
      <c r="C63" s="55">
        <v>1223.92</v>
      </c>
      <c r="D63" s="89"/>
    </row>
    <row r="64" spans="1:4" x14ac:dyDescent="0.25">
      <c r="A64" s="29"/>
      <c r="B64" s="66" t="s">
        <v>112</v>
      </c>
      <c r="C64" s="60">
        <f>SUM(C62:C63)</f>
        <v>2158.92</v>
      </c>
      <c r="D64" s="90">
        <f>C64+D60</f>
        <v>32455.539999999994</v>
      </c>
    </row>
    <row r="65" spans="1:4" x14ac:dyDescent="0.25">
      <c r="A65" s="29"/>
      <c r="B65" s="54"/>
      <c r="C65" s="55"/>
      <c r="D65" s="89"/>
    </row>
    <row r="66" spans="1:4" x14ac:dyDescent="0.25">
      <c r="A66" s="29"/>
      <c r="B66" s="54"/>
      <c r="C66" s="55"/>
      <c r="D66" s="89"/>
    </row>
    <row r="67" spans="1:4" x14ac:dyDescent="0.25">
      <c r="A67" s="29"/>
      <c r="B67" s="43"/>
      <c r="C67" s="55"/>
      <c r="D67" s="39"/>
    </row>
    <row r="68" spans="1:4" x14ac:dyDescent="0.25">
      <c r="A68" s="29"/>
      <c r="B68" s="48"/>
      <c r="C68" s="55"/>
      <c r="D68" s="15"/>
    </row>
    <row r="69" spans="1:4" x14ac:dyDescent="0.25">
      <c r="A69" s="27"/>
      <c r="B69" s="30"/>
      <c r="C69" s="27"/>
      <c r="D69" s="28"/>
    </row>
    <row r="70" spans="1:4" x14ac:dyDescent="0.25">
      <c r="A70" s="21"/>
      <c r="B70" s="7"/>
      <c r="C70" s="29"/>
      <c r="D70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workbookViewId="0">
      <selection activeCell="D16" sqref="D16"/>
    </sheetView>
  </sheetViews>
  <sheetFormatPr defaultRowHeight="15" x14ac:dyDescent="0.25"/>
  <cols>
    <col min="1" max="1" width="3.7109375" style="14" customWidth="1"/>
    <col min="2" max="2" width="47.140625" customWidth="1"/>
    <col min="4" max="4" width="13.5703125" customWidth="1"/>
  </cols>
  <sheetData>
    <row r="1" spans="1:8" ht="21" x14ac:dyDescent="0.35">
      <c r="A1" s="13"/>
      <c r="B1" s="92" t="s">
        <v>69</v>
      </c>
      <c r="C1" s="92"/>
      <c r="D1" s="92"/>
      <c r="E1" s="6"/>
      <c r="F1" s="6"/>
      <c r="G1" s="6"/>
      <c r="H1" s="6"/>
    </row>
    <row r="2" spans="1:8" ht="15.75" x14ac:dyDescent="0.25">
      <c r="A2" s="13"/>
      <c r="B2" s="3" t="s">
        <v>6</v>
      </c>
      <c r="C2" s="1"/>
      <c r="D2" s="1"/>
      <c r="E2" s="1"/>
      <c r="F2" s="1"/>
      <c r="G2" s="1"/>
      <c r="H2" s="1"/>
    </row>
    <row r="3" spans="1:8" ht="15.75" x14ac:dyDescent="0.25">
      <c r="A3" s="13"/>
      <c r="B3" s="91" t="s">
        <v>25</v>
      </c>
      <c r="C3" s="91"/>
      <c r="D3" s="91"/>
      <c r="E3" s="1"/>
      <c r="F3" s="1"/>
      <c r="G3" s="1"/>
      <c r="H3" s="1"/>
    </row>
    <row r="4" spans="1:8" x14ac:dyDescent="0.25">
      <c r="A4" s="9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s="19" customFormat="1" x14ac:dyDescent="0.25">
      <c r="A5" s="9"/>
      <c r="B5" s="50" t="s">
        <v>12</v>
      </c>
      <c r="C5" s="43"/>
      <c r="D5" s="8"/>
    </row>
    <row r="6" spans="1:8" s="2" customFormat="1" ht="45" x14ac:dyDescent="0.25">
      <c r="A6" s="22">
        <v>1</v>
      </c>
      <c r="B6" s="43" t="s">
        <v>91</v>
      </c>
      <c r="C6" s="43">
        <v>45405</v>
      </c>
      <c r="D6" s="41"/>
    </row>
    <row r="7" spans="1:8" s="2" customFormat="1" x14ac:dyDescent="0.25">
      <c r="A7" s="22"/>
      <c r="B7" s="50" t="s">
        <v>89</v>
      </c>
      <c r="C7" s="43">
        <f>SUM(C6)</f>
        <v>45405</v>
      </c>
      <c r="D7" s="41">
        <f>C7</f>
        <v>45405</v>
      </c>
    </row>
    <row r="8" spans="1:8" s="2" customFormat="1" x14ac:dyDescent="0.25">
      <c r="A8" s="22"/>
      <c r="B8" s="50" t="s">
        <v>13</v>
      </c>
      <c r="C8" s="43"/>
      <c r="D8" s="41"/>
    </row>
    <row r="9" spans="1:8" s="2" customFormat="1" x14ac:dyDescent="0.25">
      <c r="A9" s="22">
        <v>1</v>
      </c>
      <c r="B9" s="43" t="s">
        <v>105</v>
      </c>
      <c r="C9" s="43">
        <v>6286</v>
      </c>
      <c r="D9" s="41"/>
    </row>
    <row r="10" spans="1:8" s="2" customFormat="1" x14ac:dyDescent="0.25">
      <c r="A10" s="22">
        <v>2</v>
      </c>
      <c r="B10" s="43" t="s">
        <v>97</v>
      </c>
      <c r="C10" s="43">
        <v>8850</v>
      </c>
      <c r="D10" s="8"/>
    </row>
    <row r="11" spans="1:8" s="1" customFormat="1" x14ac:dyDescent="0.25">
      <c r="A11" s="9"/>
      <c r="B11" s="50" t="s">
        <v>94</v>
      </c>
      <c r="C11" s="50">
        <f>SUM(C9:C10)</f>
        <v>15136</v>
      </c>
      <c r="D11" s="41">
        <f>C11+D7</f>
        <v>60541</v>
      </c>
    </row>
    <row r="12" spans="1:8" s="1" customFormat="1" x14ac:dyDescent="0.25">
      <c r="A12" s="26"/>
      <c r="B12" s="50" t="s">
        <v>18</v>
      </c>
      <c r="C12" s="50"/>
      <c r="D12" s="16"/>
    </row>
    <row r="13" spans="1:8" s="1" customFormat="1" x14ac:dyDescent="0.25">
      <c r="A13" s="26">
        <v>1</v>
      </c>
      <c r="B13" s="43" t="s">
        <v>116</v>
      </c>
      <c r="C13" s="43">
        <v>70499</v>
      </c>
      <c r="D13" s="31"/>
    </row>
    <row r="14" spans="1:8" s="1" customFormat="1" x14ac:dyDescent="0.25">
      <c r="A14" s="26">
        <v>2</v>
      </c>
      <c r="B14" s="43" t="s">
        <v>117</v>
      </c>
      <c r="C14" s="43">
        <v>70333</v>
      </c>
      <c r="D14" s="24"/>
    </row>
    <row r="15" spans="1:8" s="1" customFormat="1" x14ac:dyDescent="0.25">
      <c r="A15" s="26"/>
      <c r="B15" s="60" t="s">
        <v>112</v>
      </c>
      <c r="C15" s="50">
        <f>SUM(C13:C14)</f>
        <v>140832</v>
      </c>
      <c r="D15" s="31">
        <f>C15+D11</f>
        <v>201373</v>
      </c>
    </row>
    <row r="16" spans="1:8" s="1" customFormat="1" x14ac:dyDescent="0.25">
      <c r="A16" s="26"/>
      <c r="B16" s="50"/>
      <c r="C16" s="50"/>
      <c r="D16" s="16"/>
    </row>
    <row r="17" spans="1:4" s="1" customFormat="1" x14ac:dyDescent="0.25">
      <c r="A17" s="26"/>
      <c r="B17" s="50"/>
      <c r="C17" s="43"/>
      <c r="D17" s="24"/>
    </row>
    <row r="18" spans="1:4" s="1" customFormat="1" x14ac:dyDescent="0.25">
      <c r="A18" s="26"/>
      <c r="B18" s="43"/>
      <c r="C18" s="43"/>
      <c r="D18" s="24"/>
    </row>
    <row r="19" spans="1:4" s="1" customFormat="1" x14ac:dyDescent="0.25">
      <c r="A19" s="26"/>
      <c r="B19" s="43"/>
      <c r="C19" s="43"/>
      <c r="D19" s="24"/>
    </row>
    <row r="20" spans="1:4" s="1" customFormat="1" x14ac:dyDescent="0.25">
      <c r="A20" s="26"/>
      <c r="B20" s="43"/>
      <c r="C20" s="43"/>
      <c r="D20" s="24"/>
    </row>
    <row r="21" spans="1:4" s="1" customFormat="1" x14ac:dyDescent="0.25">
      <c r="A21" s="26"/>
      <c r="B21" s="43"/>
      <c r="C21" s="43"/>
      <c r="D21" s="24"/>
    </row>
    <row r="22" spans="1:4" s="1" customFormat="1" x14ac:dyDescent="0.25">
      <c r="A22" s="26"/>
      <c r="B22" s="50"/>
      <c r="C22" s="50"/>
      <c r="D22" s="16"/>
    </row>
    <row r="23" spans="1:4" s="1" customFormat="1" x14ac:dyDescent="0.25">
      <c r="A23" s="26"/>
      <c r="B23" s="50"/>
      <c r="C23" s="43"/>
      <c r="D23" s="24"/>
    </row>
    <row r="24" spans="1:4" s="1" customFormat="1" x14ac:dyDescent="0.25">
      <c r="A24" s="26"/>
      <c r="B24" s="43"/>
      <c r="C24" s="43"/>
      <c r="D24" s="24"/>
    </row>
    <row r="25" spans="1:4" s="1" customFormat="1" x14ac:dyDescent="0.25">
      <c r="A25" s="26"/>
      <c r="B25" s="43"/>
      <c r="C25" s="43"/>
      <c r="D25" s="24"/>
    </row>
    <row r="26" spans="1:4" s="1" customFormat="1" x14ac:dyDescent="0.25">
      <c r="A26" s="26"/>
      <c r="B26" s="43"/>
      <c r="C26" s="43"/>
      <c r="D26" s="24"/>
    </row>
    <row r="27" spans="1:4" s="1" customFormat="1" x14ac:dyDescent="0.25">
      <c r="A27" s="26"/>
      <c r="B27" s="43"/>
      <c r="C27" s="43"/>
      <c r="D27" s="24"/>
    </row>
    <row r="28" spans="1:4" s="1" customFormat="1" x14ac:dyDescent="0.25">
      <c r="A28" s="26"/>
      <c r="B28" s="50"/>
      <c r="C28" s="50"/>
      <c r="D28" s="16"/>
    </row>
    <row r="29" spans="1:4" s="1" customFormat="1" x14ac:dyDescent="0.25">
      <c r="A29" s="13"/>
      <c r="B29" s="70"/>
      <c r="C29" s="70"/>
    </row>
    <row r="30" spans="1:4" s="1" customFormat="1" x14ac:dyDescent="0.25">
      <c r="A30" s="13"/>
      <c r="B30" s="70"/>
      <c r="C30" s="70"/>
    </row>
    <row r="31" spans="1:4" s="1" customFormat="1" x14ac:dyDescent="0.25">
      <c r="A31" s="13"/>
      <c r="B31" s="70"/>
      <c r="C31" s="70"/>
    </row>
    <row r="32" spans="1:4" s="1" customFormat="1" x14ac:dyDescent="0.25">
      <c r="A32" s="13"/>
    </row>
    <row r="33" spans="1:1" s="1" customFormat="1" x14ac:dyDescent="0.25">
      <c r="A33" s="13"/>
    </row>
    <row r="34" spans="1:1" s="1" customFormat="1" x14ac:dyDescent="0.25">
      <c r="A34" s="13"/>
    </row>
    <row r="35" spans="1:1" s="1" customFormat="1" x14ac:dyDescent="0.25">
      <c r="A35" s="13"/>
    </row>
    <row r="36" spans="1:1" s="1" customFormat="1" x14ac:dyDescent="0.25">
      <c r="A36" s="13"/>
    </row>
    <row r="37" spans="1:1" s="1" customFormat="1" x14ac:dyDescent="0.25">
      <c r="A37" s="13"/>
    </row>
    <row r="38" spans="1:1" s="1" customFormat="1" x14ac:dyDescent="0.25">
      <c r="A38" s="13"/>
    </row>
    <row r="39" spans="1:1" s="1" customFormat="1" x14ac:dyDescent="0.25">
      <c r="A39" s="13"/>
    </row>
    <row r="40" spans="1:1" s="1" customFormat="1" x14ac:dyDescent="0.25">
      <c r="A40" s="13"/>
    </row>
    <row r="41" spans="1:1" s="1" customFormat="1" x14ac:dyDescent="0.25">
      <c r="A41" s="13"/>
    </row>
    <row r="42" spans="1:1" s="1" customFormat="1" x14ac:dyDescent="0.25">
      <c r="A42" s="13"/>
    </row>
    <row r="43" spans="1:1" s="1" customFormat="1" x14ac:dyDescent="0.25">
      <c r="A43" s="13"/>
    </row>
    <row r="44" spans="1:1" s="1" customFormat="1" x14ac:dyDescent="0.25">
      <c r="A44" s="13"/>
    </row>
    <row r="45" spans="1:1" s="1" customFormat="1" x14ac:dyDescent="0.25">
      <c r="A45" s="13"/>
    </row>
    <row r="46" spans="1:1" s="1" customFormat="1" x14ac:dyDescent="0.25">
      <c r="A46" s="13"/>
    </row>
    <row r="47" spans="1:1" s="1" customFormat="1" x14ac:dyDescent="0.25">
      <c r="A47" s="13"/>
    </row>
    <row r="48" spans="1:1" s="1" customFormat="1" x14ac:dyDescent="0.25">
      <c r="A48" s="13"/>
    </row>
    <row r="49" spans="1:1" s="1" customFormat="1" x14ac:dyDescent="0.25">
      <c r="A49" s="13"/>
    </row>
    <row r="50" spans="1:1" s="1" customFormat="1" x14ac:dyDescent="0.25">
      <c r="A50" s="13"/>
    </row>
    <row r="51" spans="1:1" s="1" customFormat="1" x14ac:dyDescent="0.25">
      <c r="A51" s="13"/>
    </row>
    <row r="52" spans="1:1" s="1" customFormat="1" x14ac:dyDescent="0.25">
      <c r="A52" s="13"/>
    </row>
    <row r="53" spans="1:1" s="1" customFormat="1" x14ac:dyDescent="0.25">
      <c r="A53" s="13"/>
    </row>
    <row r="54" spans="1:1" s="1" customFormat="1" x14ac:dyDescent="0.25">
      <c r="A54" s="13"/>
    </row>
    <row r="55" spans="1:1" s="1" customFormat="1" x14ac:dyDescent="0.25">
      <c r="A55" s="13"/>
    </row>
    <row r="56" spans="1:1" s="1" customFormat="1" x14ac:dyDescent="0.25">
      <c r="A56" s="13"/>
    </row>
    <row r="57" spans="1:1" s="1" customFormat="1" x14ac:dyDescent="0.25">
      <c r="A57" s="13"/>
    </row>
    <row r="58" spans="1:1" s="1" customFormat="1" x14ac:dyDescent="0.25">
      <c r="A58" s="13"/>
    </row>
    <row r="59" spans="1:1" s="1" customFormat="1" x14ac:dyDescent="0.25">
      <c r="A59" s="13"/>
    </row>
    <row r="60" spans="1:1" s="1" customFormat="1" x14ac:dyDescent="0.25">
      <c r="A60" s="13"/>
    </row>
    <row r="61" spans="1:1" s="1" customFormat="1" x14ac:dyDescent="0.25">
      <c r="A61" s="13"/>
    </row>
    <row r="62" spans="1:1" s="1" customFormat="1" x14ac:dyDescent="0.25">
      <c r="A62" s="13"/>
    </row>
    <row r="63" spans="1:1" s="1" customFormat="1" x14ac:dyDescent="0.25">
      <c r="A63" s="13"/>
    </row>
    <row r="64" spans="1:1" s="1" customFormat="1" x14ac:dyDescent="0.25">
      <c r="A64" s="13"/>
    </row>
    <row r="65" spans="1:1" s="1" customFormat="1" x14ac:dyDescent="0.25">
      <c r="A65" s="13"/>
    </row>
    <row r="66" spans="1:1" s="1" customFormat="1" x14ac:dyDescent="0.25">
      <c r="A66" s="13"/>
    </row>
    <row r="67" spans="1:1" s="1" customFormat="1" x14ac:dyDescent="0.25">
      <c r="A67" s="13"/>
    </row>
    <row r="68" spans="1:1" s="1" customFormat="1" x14ac:dyDescent="0.25">
      <c r="A68" s="13"/>
    </row>
    <row r="69" spans="1:1" s="1" customFormat="1" x14ac:dyDescent="0.25">
      <c r="A69" s="13"/>
    </row>
    <row r="70" spans="1:1" s="1" customFormat="1" x14ac:dyDescent="0.25">
      <c r="A70" s="13"/>
    </row>
    <row r="71" spans="1:1" s="1" customFormat="1" x14ac:dyDescent="0.25">
      <c r="A71" s="13"/>
    </row>
    <row r="72" spans="1:1" s="1" customFormat="1" x14ac:dyDescent="0.25">
      <c r="A72" s="13"/>
    </row>
    <row r="73" spans="1:1" s="1" customFormat="1" x14ac:dyDescent="0.25">
      <c r="A73" s="13"/>
    </row>
    <row r="74" spans="1:1" s="1" customFormat="1" x14ac:dyDescent="0.25">
      <c r="A74" s="13"/>
    </row>
    <row r="75" spans="1:1" s="1" customFormat="1" x14ac:dyDescent="0.25">
      <c r="A75" s="13"/>
    </row>
    <row r="76" spans="1:1" s="1" customFormat="1" x14ac:dyDescent="0.25">
      <c r="A76" s="13"/>
    </row>
    <row r="77" spans="1:1" s="1" customFormat="1" x14ac:dyDescent="0.25">
      <c r="A77" s="13"/>
    </row>
    <row r="78" spans="1:1" s="1" customFormat="1" x14ac:dyDescent="0.25">
      <c r="A78" s="13"/>
    </row>
    <row r="79" spans="1:1" s="1" customFormat="1" x14ac:dyDescent="0.25">
      <c r="A79" s="13"/>
    </row>
    <row r="80" spans="1:1" s="1" customFormat="1" x14ac:dyDescent="0.25">
      <c r="A80" s="13"/>
    </row>
    <row r="81" spans="1:1" s="1" customFormat="1" x14ac:dyDescent="0.25">
      <c r="A81" s="13"/>
    </row>
    <row r="82" spans="1:1" s="1" customFormat="1" x14ac:dyDescent="0.25">
      <c r="A82" s="13"/>
    </row>
    <row r="83" spans="1:1" s="1" customFormat="1" x14ac:dyDescent="0.25">
      <c r="A83" s="13"/>
    </row>
    <row r="84" spans="1:1" s="1" customFormat="1" x14ac:dyDescent="0.25">
      <c r="A84" s="13"/>
    </row>
    <row r="85" spans="1:1" s="1" customFormat="1" x14ac:dyDescent="0.25">
      <c r="A85" s="13"/>
    </row>
    <row r="86" spans="1:1" s="1" customFormat="1" x14ac:dyDescent="0.25">
      <c r="A86" s="13"/>
    </row>
    <row r="87" spans="1:1" s="1" customFormat="1" x14ac:dyDescent="0.25">
      <c r="A87" s="13"/>
    </row>
    <row r="88" spans="1:1" s="1" customFormat="1" x14ac:dyDescent="0.25">
      <c r="A88" s="13"/>
    </row>
    <row r="89" spans="1:1" s="1" customFormat="1" x14ac:dyDescent="0.25">
      <c r="A89" s="13"/>
    </row>
    <row r="90" spans="1:1" s="1" customFormat="1" x14ac:dyDescent="0.25">
      <c r="A90" s="13"/>
    </row>
    <row r="91" spans="1:1" s="1" customFormat="1" x14ac:dyDescent="0.25">
      <c r="A91" s="13"/>
    </row>
    <row r="92" spans="1:1" s="1" customFormat="1" x14ac:dyDescent="0.25">
      <c r="A92" s="13"/>
    </row>
    <row r="93" spans="1:1" s="1" customFormat="1" x14ac:dyDescent="0.25">
      <c r="A93" s="13"/>
    </row>
    <row r="94" spans="1:1" s="1" customFormat="1" x14ac:dyDescent="0.25">
      <c r="A94" s="13"/>
    </row>
    <row r="95" spans="1:1" s="1" customFormat="1" x14ac:dyDescent="0.25">
      <c r="A95" s="13"/>
    </row>
    <row r="96" spans="1:1" s="1" customFormat="1" x14ac:dyDescent="0.25">
      <c r="A96" s="13"/>
    </row>
    <row r="97" spans="1:1" s="1" customFormat="1" x14ac:dyDescent="0.25">
      <c r="A97" s="13"/>
    </row>
    <row r="98" spans="1:1" s="1" customFormat="1" x14ac:dyDescent="0.25">
      <c r="A98" s="13"/>
    </row>
    <row r="99" spans="1:1" s="1" customFormat="1" x14ac:dyDescent="0.25">
      <c r="A99" s="13"/>
    </row>
    <row r="100" spans="1:1" s="1" customFormat="1" x14ac:dyDescent="0.25">
      <c r="A100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9" sqref="B9"/>
    </sheetView>
  </sheetViews>
  <sheetFormatPr defaultRowHeight="15" x14ac:dyDescent="0.25"/>
  <cols>
    <col min="1" max="1" width="3.85546875" customWidth="1"/>
    <col min="2" max="2" width="50.28515625" customWidth="1"/>
    <col min="3" max="3" width="9.5703125" bestFit="1" customWidth="1"/>
    <col min="4" max="4" width="13.28515625" customWidth="1"/>
  </cols>
  <sheetData>
    <row r="1" spans="1:8" ht="21" x14ac:dyDescent="0.35">
      <c r="A1" s="1"/>
      <c r="B1" s="92" t="s">
        <v>69</v>
      </c>
      <c r="C1" s="92"/>
      <c r="D1" s="92"/>
      <c r="E1" s="6"/>
      <c r="F1" s="6"/>
      <c r="G1" s="6"/>
      <c r="H1" s="6"/>
    </row>
    <row r="2" spans="1:8" ht="15.75" x14ac:dyDescent="0.25">
      <c r="A2" s="1"/>
      <c r="B2" s="3" t="s">
        <v>6</v>
      </c>
      <c r="C2" s="1"/>
      <c r="D2" s="1"/>
      <c r="E2" s="1"/>
      <c r="F2" s="1"/>
      <c r="G2" s="1"/>
      <c r="H2" s="1"/>
    </row>
    <row r="3" spans="1:8" x14ac:dyDescent="0.25">
      <c r="A3" s="4"/>
      <c r="B3" s="94" t="s">
        <v>8</v>
      </c>
      <c r="C3" s="94"/>
      <c r="D3" s="94"/>
      <c r="E3" s="1"/>
      <c r="F3" s="1"/>
      <c r="G3" s="1"/>
      <c r="H3" s="1"/>
    </row>
    <row r="4" spans="1:8" x14ac:dyDescent="0.25">
      <c r="A4" s="7"/>
      <c r="B4" s="38" t="s">
        <v>0</v>
      </c>
      <c r="C4" s="7" t="s">
        <v>1</v>
      </c>
      <c r="D4" s="9" t="s">
        <v>26</v>
      </c>
      <c r="E4" s="1"/>
      <c r="F4" s="1"/>
      <c r="G4" s="1"/>
      <c r="H4" s="1"/>
    </row>
    <row r="5" spans="1:8" x14ac:dyDescent="0.25">
      <c r="A5" s="51"/>
      <c r="B5" s="56"/>
      <c r="C5" s="51"/>
      <c r="D5" s="51"/>
      <c r="E5" s="1"/>
      <c r="F5" s="1"/>
      <c r="G5" s="1"/>
      <c r="H5" s="1"/>
    </row>
    <row r="6" spans="1:8" s="20" customFormat="1" x14ac:dyDescent="0.25">
      <c r="A6" s="57"/>
      <c r="B6" s="53"/>
      <c r="C6" s="52"/>
      <c r="D6" s="58"/>
    </row>
    <row r="7" spans="1:8" s="5" customFormat="1" x14ac:dyDescent="0.25">
      <c r="A7" s="53"/>
      <c r="B7" s="50"/>
      <c r="C7" s="53"/>
      <c r="D7" s="52"/>
    </row>
    <row r="8" spans="1:8" x14ac:dyDescent="0.25">
      <c r="A8" s="53"/>
      <c r="B8" s="43"/>
      <c r="C8" s="52"/>
      <c r="D8" s="52"/>
    </row>
    <row r="9" spans="1:8" x14ac:dyDescent="0.25">
      <c r="A9" s="53"/>
      <c r="B9" s="52"/>
      <c r="C9" s="53"/>
      <c r="D9" s="53"/>
    </row>
    <row r="10" spans="1:8" x14ac:dyDescent="0.25">
      <c r="A10" s="53"/>
      <c r="B10" s="55"/>
      <c r="C10" s="59"/>
      <c r="D10" s="59"/>
    </row>
    <row r="11" spans="1:8" x14ac:dyDescent="0.25">
      <c r="A11" s="53"/>
      <c r="B11" s="54"/>
      <c r="C11" s="53"/>
      <c r="D11" s="53"/>
    </row>
    <row r="12" spans="1:8" x14ac:dyDescent="0.25">
      <c r="A12" s="53"/>
      <c r="B12" s="54"/>
      <c r="C12" s="53"/>
      <c r="D12" s="53"/>
    </row>
    <row r="13" spans="1:8" x14ac:dyDescent="0.25">
      <c r="A13" s="53"/>
      <c r="B13" s="60"/>
      <c r="C13" s="52"/>
      <c r="D13" s="52"/>
    </row>
    <row r="14" spans="1:8" x14ac:dyDescent="0.25">
      <c r="A14" s="53"/>
      <c r="B14" s="60"/>
      <c r="C14" s="53"/>
      <c r="D14" s="53"/>
    </row>
    <row r="15" spans="1:8" x14ac:dyDescent="0.25">
      <c r="A15" s="53"/>
      <c r="B15" s="55"/>
      <c r="C15" s="53"/>
      <c r="D15" s="52"/>
    </row>
    <row r="16" spans="1:8" x14ac:dyDescent="0.25">
      <c r="A16" s="53"/>
      <c r="B16" s="60"/>
      <c r="C16" s="52"/>
      <c r="D16" s="52"/>
    </row>
    <row r="17" spans="1:4" x14ac:dyDescent="0.25">
      <c r="A17" s="53"/>
      <c r="B17" s="60"/>
      <c r="C17" s="53"/>
      <c r="D17" s="53"/>
    </row>
    <row r="18" spans="1:4" x14ac:dyDescent="0.25">
      <c r="A18" s="53"/>
      <c r="B18" s="55"/>
      <c r="C18" s="53"/>
      <c r="D18" s="53"/>
    </row>
    <row r="19" spans="1:4" x14ac:dyDescent="0.25">
      <c r="A19" s="53"/>
      <c r="B19" s="60"/>
      <c r="C19" s="52"/>
      <c r="D19" s="52"/>
    </row>
    <row r="20" spans="1:4" x14ac:dyDescent="0.25">
      <c r="A20" s="53"/>
      <c r="B20" s="60"/>
      <c r="C20" s="53"/>
      <c r="D20" s="53"/>
    </row>
    <row r="21" spans="1:4" x14ac:dyDescent="0.25">
      <c r="A21" s="53"/>
      <c r="B21" s="54"/>
      <c r="C21" s="53"/>
      <c r="D21" s="53"/>
    </row>
    <row r="22" spans="1:4" x14ac:dyDescent="0.25">
      <c r="A22" s="53"/>
      <c r="B22" s="60"/>
      <c r="C22" s="52"/>
      <c r="D22" s="52"/>
    </row>
    <row r="23" spans="1:4" x14ac:dyDescent="0.25">
      <c r="A23" s="53"/>
      <c r="B23" s="60"/>
      <c r="C23" s="52"/>
      <c r="D23" s="52"/>
    </row>
    <row r="24" spans="1:4" x14ac:dyDescent="0.25">
      <c r="A24" s="53"/>
      <c r="B24" s="55"/>
      <c r="C24" s="53"/>
      <c r="D24" s="53"/>
    </row>
    <row r="25" spans="1:4" x14ac:dyDescent="0.25">
      <c r="A25" s="53"/>
      <c r="B25" s="61"/>
      <c r="C25" s="52"/>
      <c r="D25" s="52"/>
    </row>
    <row r="26" spans="1:4" x14ac:dyDescent="0.25">
      <c r="A26" s="53"/>
      <c r="B26" s="52"/>
      <c r="C26" s="52"/>
      <c r="D26" s="52"/>
    </row>
    <row r="27" spans="1:4" x14ac:dyDescent="0.25">
      <c r="A27" s="53"/>
      <c r="B27" s="53"/>
      <c r="C27" s="53"/>
      <c r="D27" s="53"/>
    </row>
    <row r="28" spans="1:4" x14ac:dyDescent="0.25">
      <c r="A28" s="53"/>
      <c r="B28" s="52"/>
      <c r="C28" s="52"/>
      <c r="D28" s="52"/>
    </row>
    <row r="29" spans="1:4" x14ac:dyDescent="0.25">
      <c r="A29" s="53"/>
      <c r="B29" s="53"/>
      <c r="C29" s="53"/>
      <c r="D29" s="53"/>
    </row>
    <row r="30" spans="1:4" x14ac:dyDescent="0.25">
      <c r="A30" s="62"/>
      <c r="B30" s="62"/>
      <c r="C30" s="62"/>
      <c r="D30" s="62"/>
    </row>
    <row r="31" spans="1:4" x14ac:dyDescent="0.25">
      <c r="A31" s="62"/>
      <c r="B31" s="62"/>
      <c r="C31" s="62"/>
      <c r="D31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6" sqref="B6:C6"/>
    </sheetView>
  </sheetViews>
  <sheetFormatPr defaultRowHeight="15" x14ac:dyDescent="0.25"/>
  <cols>
    <col min="1" max="1" width="6.5703125" customWidth="1"/>
    <col min="2" max="2" width="45.7109375" customWidth="1"/>
  </cols>
  <sheetData>
    <row r="1" spans="1:5" ht="21" x14ac:dyDescent="0.35">
      <c r="A1" s="10"/>
      <c r="B1" s="92" t="s">
        <v>63</v>
      </c>
      <c r="C1" s="92"/>
      <c r="D1" s="92"/>
      <c r="E1" s="6"/>
    </row>
    <row r="2" spans="1:5" ht="15.75" x14ac:dyDescent="0.25">
      <c r="A2" s="10"/>
      <c r="B2" s="3" t="s">
        <v>6</v>
      </c>
      <c r="C2" s="1"/>
      <c r="D2" s="1"/>
      <c r="E2" s="1"/>
    </row>
    <row r="3" spans="1:5" ht="15.75" x14ac:dyDescent="0.25">
      <c r="A3" s="10"/>
      <c r="B3" s="91" t="s">
        <v>43</v>
      </c>
      <c r="C3" s="91"/>
      <c r="D3" s="91"/>
      <c r="E3" s="1"/>
    </row>
    <row r="4" spans="1:5" ht="26.25" x14ac:dyDescent="0.25">
      <c r="A4" s="11"/>
      <c r="B4" s="7" t="s">
        <v>0</v>
      </c>
      <c r="C4" s="9" t="s">
        <v>1</v>
      </c>
      <c r="D4" s="9" t="s">
        <v>26</v>
      </c>
      <c r="E4" s="1"/>
    </row>
    <row r="5" spans="1:5" x14ac:dyDescent="0.25">
      <c r="A5" s="49"/>
      <c r="B5" s="50" t="s">
        <v>14</v>
      </c>
      <c r="C5" s="43"/>
      <c r="D5" s="43"/>
      <c r="E5" s="1"/>
    </row>
    <row r="6" spans="1:5" x14ac:dyDescent="0.25">
      <c r="A6" s="49">
        <v>1</v>
      </c>
      <c r="B6" s="43" t="s">
        <v>99</v>
      </c>
      <c r="C6" s="43">
        <v>5882</v>
      </c>
      <c r="D6" s="43">
        <f>C6</f>
        <v>5882</v>
      </c>
      <c r="E6" s="19"/>
    </row>
    <row r="7" spans="1:5" x14ac:dyDescent="0.25">
      <c r="A7" s="68"/>
      <c r="B7" s="50"/>
      <c r="C7" s="43"/>
      <c r="D7" s="50"/>
      <c r="E7" s="2"/>
    </row>
    <row r="8" spans="1:5" x14ac:dyDescent="0.25">
      <c r="A8" s="49"/>
      <c r="B8" s="43"/>
      <c r="C8" s="50"/>
      <c r="D8" s="50"/>
      <c r="E8" s="1"/>
    </row>
    <row r="9" spans="1:5" x14ac:dyDescent="0.25">
      <c r="A9" s="63"/>
      <c r="B9" s="50"/>
      <c r="C9" s="50"/>
      <c r="D9" s="43"/>
      <c r="E9" s="2"/>
    </row>
    <row r="10" spans="1:5" x14ac:dyDescent="0.25">
      <c r="A10" s="63"/>
      <c r="B10" s="43"/>
      <c r="C10" s="43"/>
      <c r="D10" s="43"/>
      <c r="E10" s="2"/>
    </row>
    <row r="11" spans="1:5" x14ac:dyDescent="0.25">
      <c r="A11" s="63"/>
      <c r="B11" s="43"/>
      <c r="C11" s="43"/>
      <c r="D11" s="43"/>
      <c r="E11" s="2"/>
    </row>
    <row r="12" spans="1:5" x14ac:dyDescent="0.25">
      <c r="A12" s="63"/>
      <c r="B12" s="50"/>
      <c r="C12" s="50"/>
      <c r="D12" s="50"/>
      <c r="E12" s="2"/>
    </row>
    <row r="13" spans="1:5" x14ac:dyDescent="0.25">
      <c r="A13" s="63"/>
      <c r="B13" s="50"/>
      <c r="C13" s="50"/>
      <c r="D13" s="43"/>
      <c r="E13" s="2"/>
    </row>
    <row r="14" spans="1:5" x14ac:dyDescent="0.25">
      <c r="A14" s="63"/>
      <c r="B14" s="50"/>
      <c r="C14" s="50"/>
      <c r="D14" s="43"/>
      <c r="E14" s="2"/>
    </row>
    <row r="15" spans="1:5" x14ac:dyDescent="0.25">
      <c r="A15" s="63"/>
      <c r="B15" s="50"/>
      <c r="C15" s="50"/>
      <c r="D15" s="43"/>
      <c r="E15" s="2"/>
    </row>
    <row r="16" spans="1:5" x14ac:dyDescent="0.25">
      <c r="A16" s="63"/>
      <c r="B16" s="50"/>
      <c r="C16" s="50"/>
      <c r="D16" s="43"/>
      <c r="E16" s="2"/>
    </row>
    <row r="17" spans="1:5" x14ac:dyDescent="0.25">
      <c r="A17" s="63"/>
      <c r="B17" s="50"/>
      <c r="C17" s="50"/>
      <c r="D17" s="43"/>
      <c r="E17" s="2"/>
    </row>
    <row r="18" spans="1:5" x14ac:dyDescent="0.25">
      <c r="A18" s="63"/>
      <c r="B18" s="50"/>
      <c r="C18" s="50"/>
      <c r="D18" s="43"/>
      <c r="E18" s="2"/>
    </row>
    <row r="19" spans="1:5" x14ac:dyDescent="0.25">
      <c r="A19" s="63"/>
      <c r="B19" s="50"/>
      <c r="C19" s="50"/>
      <c r="D19" s="43"/>
      <c r="E19" s="2"/>
    </row>
    <row r="20" spans="1:5" x14ac:dyDescent="0.25">
      <c r="A20" s="63"/>
      <c r="B20" s="50"/>
      <c r="C20" s="50"/>
      <c r="D20" s="43"/>
      <c r="E20" s="2"/>
    </row>
    <row r="21" spans="1:5" x14ac:dyDescent="0.25">
      <c r="A21" s="63"/>
      <c r="B21" s="50"/>
      <c r="C21" s="50"/>
      <c r="D21" s="43"/>
      <c r="E21" s="2"/>
    </row>
    <row r="22" spans="1:5" x14ac:dyDescent="0.25">
      <c r="A22" s="63"/>
      <c r="B22" s="43"/>
      <c r="C22" s="43"/>
      <c r="D22" s="43"/>
      <c r="E22" s="2"/>
    </row>
    <row r="23" spans="1:5" x14ac:dyDescent="0.25">
      <c r="A23" s="63"/>
      <c r="B23" s="43"/>
      <c r="C23" s="43"/>
      <c r="D23" s="43"/>
      <c r="E23" s="1"/>
    </row>
    <row r="24" spans="1:5" x14ac:dyDescent="0.25">
      <c r="A24" s="64"/>
      <c r="B24" s="43"/>
      <c r="C24" s="43"/>
      <c r="D24" s="50"/>
      <c r="E24" s="2"/>
    </row>
    <row r="25" spans="1:5" x14ac:dyDescent="0.25">
      <c r="A25" s="64"/>
      <c r="B25" s="50"/>
      <c r="C25" s="50"/>
      <c r="D25" s="50"/>
      <c r="E25" s="1"/>
    </row>
    <row r="26" spans="1:5" x14ac:dyDescent="0.25">
      <c r="A26" s="49"/>
      <c r="B26" s="50"/>
      <c r="C26" s="43"/>
      <c r="D26" s="43"/>
      <c r="E26" s="1"/>
    </row>
    <row r="27" spans="1:5" x14ac:dyDescent="0.25">
      <c r="A27" s="49"/>
      <c r="B27" s="43"/>
      <c r="C27" s="43"/>
      <c r="D27" s="43"/>
      <c r="E27" s="1"/>
    </row>
    <row r="28" spans="1:5" x14ac:dyDescent="0.25">
      <c r="A28" s="49"/>
      <c r="B28" s="43"/>
      <c r="C28" s="43"/>
      <c r="D28" s="50"/>
      <c r="E28" s="1"/>
    </row>
    <row r="29" spans="1:5" x14ac:dyDescent="0.25">
      <c r="A29" s="49"/>
      <c r="B29" s="50"/>
      <c r="C29" s="50"/>
      <c r="D29" s="50"/>
      <c r="E29" s="1"/>
    </row>
    <row r="30" spans="1:5" x14ac:dyDescent="0.25">
      <c r="A30" s="49"/>
      <c r="B30" s="50"/>
      <c r="C30" s="43"/>
      <c r="D30" s="43"/>
      <c r="E30" s="1"/>
    </row>
    <row r="31" spans="1:5" x14ac:dyDescent="0.25">
      <c r="A31" s="49"/>
      <c r="B31" s="43"/>
      <c r="C31" s="43"/>
      <c r="D31" s="43"/>
      <c r="E31" s="1"/>
    </row>
    <row r="32" spans="1:5" x14ac:dyDescent="0.25">
      <c r="A32" s="49"/>
      <c r="B32" s="43"/>
      <c r="C32" s="43"/>
      <c r="D32" s="43"/>
      <c r="E32" s="1"/>
    </row>
    <row r="33" spans="1:5" x14ac:dyDescent="0.25">
      <c r="A33" s="49"/>
      <c r="B33" s="50"/>
      <c r="C33" s="50"/>
      <c r="D33" s="50"/>
      <c r="E33" s="1"/>
    </row>
    <row r="34" spans="1:5" x14ac:dyDescent="0.25">
      <c r="A34" s="69"/>
      <c r="B34" s="70"/>
      <c r="C34" s="70"/>
      <c r="D34" s="70"/>
      <c r="E34" s="1"/>
    </row>
    <row r="35" spans="1:5" x14ac:dyDescent="0.25">
      <c r="A35" s="62"/>
      <c r="B35" s="62"/>
      <c r="C35" s="62"/>
      <c r="D35" s="62"/>
    </row>
    <row r="36" spans="1:5" x14ac:dyDescent="0.25">
      <c r="A36" s="62"/>
      <c r="B36" s="62"/>
      <c r="C36" s="62"/>
      <c r="D36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topLeftCell="A9" workbookViewId="0">
      <selection sqref="A1:N25"/>
    </sheetView>
  </sheetViews>
  <sheetFormatPr defaultRowHeight="15" x14ac:dyDescent="0.25"/>
  <cols>
    <col min="1" max="1" width="18.7109375" customWidth="1"/>
    <col min="2" max="2" width="9.42578125" customWidth="1"/>
    <col min="3" max="3" width="9" customWidth="1"/>
    <col min="4" max="4" width="9.28515625" customWidth="1"/>
    <col min="5" max="5" width="9.42578125" customWidth="1"/>
    <col min="6" max="6" width="10.28515625" customWidth="1"/>
    <col min="7" max="7" width="9" customWidth="1"/>
    <col min="8" max="8" width="10.140625" customWidth="1"/>
    <col min="9" max="9" width="9.85546875" customWidth="1"/>
    <col min="10" max="10" width="9.7109375" customWidth="1"/>
    <col min="11" max="11" width="8.7109375" customWidth="1"/>
    <col min="12" max="12" width="8.5703125" customWidth="1"/>
    <col min="13" max="13" width="8.7109375" customWidth="1"/>
    <col min="14" max="14" width="10.28515625" customWidth="1"/>
  </cols>
  <sheetData>
    <row r="1" spans="1:14" x14ac:dyDescent="0.25">
      <c r="A1" s="95" t="s">
        <v>62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25">
      <c r="A2" s="72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4" customFormat="1" x14ac:dyDescent="0.25">
      <c r="A3" s="73"/>
      <c r="B3" s="74" t="s">
        <v>2</v>
      </c>
      <c r="C3" s="74" t="s">
        <v>9</v>
      </c>
      <c r="D3" s="74" t="s">
        <v>3</v>
      </c>
      <c r="E3" s="74" t="s">
        <v>10</v>
      </c>
      <c r="F3" s="74" t="s">
        <v>11</v>
      </c>
      <c r="G3" s="74" t="s">
        <v>12</v>
      </c>
      <c r="H3" s="74" t="s">
        <v>13</v>
      </c>
      <c r="I3" s="74" t="s">
        <v>14</v>
      </c>
      <c r="J3" s="74" t="s">
        <v>15</v>
      </c>
      <c r="K3" s="74" t="s">
        <v>16</v>
      </c>
      <c r="L3" s="74" t="s">
        <v>17</v>
      </c>
      <c r="M3" s="74" t="s">
        <v>18</v>
      </c>
      <c r="N3" s="74" t="s">
        <v>19</v>
      </c>
    </row>
    <row r="4" spans="1:14" ht="24.75" customHeight="1" x14ac:dyDescent="0.25">
      <c r="A4" s="7" t="s">
        <v>50</v>
      </c>
      <c r="B4" s="75">
        <f>B5+B6</f>
        <v>20278.57</v>
      </c>
      <c r="C4" s="75">
        <f t="shared" ref="C4:N4" si="0">C5+C6</f>
        <v>20278.57</v>
      </c>
      <c r="D4" s="75">
        <f t="shared" si="0"/>
        <v>20278.57</v>
      </c>
      <c r="E4" s="75">
        <f>E5+E6+E7+E8</f>
        <v>20278.57</v>
      </c>
      <c r="F4" s="75">
        <f t="shared" si="0"/>
        <v>20278.57</v>
      </c>
      <c r="G4" s="75">
        <f t="shared" si="0"/>
        <v>20278.57</v>
      </c>
      <c r="H4" s="75">
        <f t="shared" si="0"/>
        <v>20278.57</v>
      </c>
      <c r="I4" s="75">
        <f t="shared" si="0"/>
        <v>20278.57</v>
      </c>
      <c r="J4" s="75">
        <f t="shared" si="0"/>
        <v>20278.57</v>
      </c>
      <c r="K4" s="75">
        <f t="shared" si="0"/>
        <v>20278.57</v>
      </c>
      <c r="L4" s="75">
        <f t="shared" si="0"/>
        <v>20278.57</v>
      </c>
      <c r="M4" s="75">
        <f t="shared" si="0"/>
        <v>20278.57</v>
      </c>
      <c r="N4" s="75">
        <f t="shared" si="0"/>
        <v>243342.83999999997</v>
      </c>
    </row>
    <row r="5" spans="1:14" ht="32.25" customHeight="1" x14ac:dyDescent="0.25">
      <c r="A5" s="7" t="s">
        <v>51</v>
      </c>
      <c r="B5" s="76">
        <v>8595.89</v>
      </c>
      <c r="C5" s="76">
        <v>8595.89</v>
      </c>
      <c r="D5" s="76">
        <v>8595.89</v>
      </c>
      <c r="E5" s="76">
        <v>8595.89</v>
      </c>
      <c r="F5" s="76">
        <v>8595.89</v>
      </c>
      <c r="G5" s="76">
        <v>8595.89</v>
      </c>
      <c r="H5" s="76">
        <v>8595.89</v>
      </c>
      <c r="I5" s="76">
        <v>8595.89</v>
      </c>
      <c r="J5" s="76">
        <v>8595.89</v>
      </c>
      <c r="K5" s="76">
        <v>8595.89</v>
      </c>
      <c r="L5" s="76">
        <v>8595.89</v>
      </c>
      <c r="M5" s="76">
        <v>8595.89</v>
      </c>
      <c r="N5" s="76">
        <f t="shared" ref="N5:N8" si="1">SUM(B5:M5)</f>
        <v>103150.68</v>
      </c>
    </row>
    <row r="6" spans="1:14" ht="29.25" customHeight="1" x14ac:dyDescent="0.25">
      <c r="A6" s="7" t="s">
        <v>52</v>
      </c>
      <c r="B6" s="76">
        <v>11682.68</v>
      </c>
      <c r="C6" s="76">
        <v>11682.68</v>
      </c>
      <c r="D6" s="76">
        <v>11682.68</v>
      </c>
      <c r="E6" s="76">
        <v>11682.68</v>
      </c>
      <c r="F6" s="76">
        <v>11682.68</v>
      </c>
      <c r="G6" s="76">
        <v>11682.68</v>
      </c>
      <c r="H6" s="76">
        <v>11682.68</v>
      </c>
      <c r="I6" s="76">
        <v>11682.68</v>
      </c>
      <c r="J6" s="76">
        <v>11682.68</v>
      </c>
      <c r="K6" s="76">
        <v>11682.68</v>
      </c>
      <c r="L6" s="77">
        <v>11682.68</v>
      </c>
      <c r="M6" s="76">
        <v>11682.68</v>
      </c>
      <c r="N6" s="76">
        <f t="shared" si="1"/>
        <v>140192.15999999997</v>
      </c>
    </row>
    <row r="7" spans="1:14" ht="29.25" customHeight="1" x14ac:dyDescent="0.25">
      <c r="A7" s="7" t="s">
        <v>61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7"/>
      <c r="M7" s="76"/>
      <c r="N7" s="76"/>
    </row>
    <row r="8" spans="1:14" ht="15" customHeight="1" x14ac:dyDescent="0.25">
      <c r="A8" s="7" t="s">
        <v>53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>
        <f t="shared" si="1"/>
        <v>0</v>
      </c>
    </row>
    <row r="9" spans="1:14" ht="27" customHeight="1" x14ac:dyDescent="0.25">
      <c r="A9" s="8" t="s">
        <v>20</v>
      </c>
      <c r="B9" s="75">
        <f>B10+B11+B12+B13</f>
        <v>4339.58</v>
      </c>
      <c r="C9" s="75">
        <f>C10+C11+C12+C13</f>
        <v>10452.32</v>
      </c>
      <c r="D9" s="75">
        <f t="shared" ref="D9:M9" si="2">D10+D11+D12+D13</f>
        <v>8781.6</v>
      </c>
      <c r="E9" s="75">
        <f t="shared" si="2"/>
        <v>4653.4400000000005</v>
      </c>
      <c r="F9" s="75">
        <f t="shared" si="2"/>
        <v>8347.19</v>
      </c>
      <c r="G9" s="75">
        <f t="shared" si="2"/>
        <v>8691.82</v>
      </c>
      <c r="H9" s="75">
        <f t="shared" si="2"/>
        <v>4526.92</v>
      </c>
      <c r="I9" s="75">
        <f t="shared" si="2"/>
        <v>3979.45</v>
      </c>
      <c r="J9" s="75">
        <f t="shared" si="2"/>
        <v>5094.33</v>
      </c>
      <c r="K9" s="75">
        <f t="shared" si="2"/>
        <v>3743.67</v>
      </c>
      <c r="L9" s="75">
        <f t="shared" si="2"/>
        <v>9604.7199999999993</v>
      </c>
      <c r="M9" s="75">
        <f t="shared" si="2"/>
        <v>5834.55</v>
      </c>
      <c r="N9" s="75">
        <f t="shared" ref="N9:N23" si="3">SUM(B9:M9)</f>
        <v>78049.59</v>
      </c>
    </row>
    <row r="10" spans="1:14" ht="25.5" customHeight="1" x14ac:dyDescent="0.25">
      <c r="A10" s="7" t="s">
        <v>21</v>
      </c>
      <c r="B10" s="76">
        <v>2950.17</v>
      </c>
      <c r="C10" s="76">
        <v>2158.92</v>
      </c>
      <c r="D10" s="76">
        <v>3741.42</v>
      </c>
      <c r="E10" s="76">
        <v>2791.92</v>
      </c>
      <c r="F10" s="76">
        <v>2475.42</v>
      </c>
      <c r="G10" s="76">
        <v>2888.67</v>
      </c>
      <c r="H10" s="76">
        <v>2158.92</v>
      </c>
      <c r="I10" s="76">
        <v>2791.92</v>
      </c>
      <c r="J10" s="76">
        <v>3704.92</v>
      </c>
      <c r="K10" s="76">
        <v>2475.42</v>
      </c>
      <c r="L10" s="76">
        <v>2158.92</v>
      </c>
      <c r="M10" s="76">
        <v>2158.92</v>
      </c>
      <c r="N10" s="76">
        <f t="shared" si="3"/>
        <v>32455.539999999994</v>
      </c>
    </row>
    <row r="11" spans="1:14" ht="24.95" customHeight="1" x14ac:dyDescent="0.25">
      <c r="A11" s="7" t="s">
        <v>54</v>
      </c>
      <c r="B11" s="78"/>
      <c r="C11" s="76">
        <v>3323.25</v>
      </c>
      <c r="D11" s="76"/>
      <c r="E11" s="76"/>
      <c r="F11" s="76"/>
      <c r="G11" s="78"/>
      <c r="H11" s="76">
        <v>2368</v>
      </c>
      <c r="I11" s="76"/>
      <c r="J11" s="76"/>
      <c r="K11" s="76"/>
      <c r="L11" s="76">
        <v>633</v>
      </c>
      <c r="M11" s="76">
        <v>1899</v>
      </c>
      <c r="N11" s="76">
        <f>SUM(B11:M11)</f>
        <v>8223.25</v>
      </c>
    </row>
    <row r="12" spans="1:14" ht="15" customHeight="1" x14ac:dyDescent="0.25">
      <c r="A12" s="79" t="s">
        <v>29</v>
      </c>
      <c r="B12" s="78"/>
      <c r="C12" s="76">
        <v>4174.5</v>
      </c>
      <c r="D12" s="76">
        <v>3057</v>
      </c>
      <c r="E12" s="76">
        <v>1267.75</v>
      </c>
      <c r="F12" s="76">
        <v>5278</v>
      </c>
      <c r="G12" s="78">
        <v>4817.5</v>
      </c>
      <c r="H12" s="76"/>
      <c r="I12" s="76"/>
      <c r="J12" s="76"/>
      <c r="K12" s="76">
        <v>1268.25</v>
      </c>
      <c r="L12" s="76">
        <v>5031.5</v>
      </c>
      <c r="M12" s="76">
        <v>1776.63</v>
      </c>
      <c r="N12" s="76">
        <f t="shared" si="3"/>
        <v>26671.13</v>
      </c>
    </row>
    <row r="13" spans="1:14" ht="15" customHeight="1" x14ac:dyDescent="0.25">
      <c r="A13" s="7" t="s">
        <v>22</v>
      </c>
      <c r="B13" s="76">
        <v>1389.41</v>
      </c>
      <c r="C13" s="76">
        <v>795.65</v>
      </c>
      <c r="D13" s="76">
        <v>1983.18</v>
      </c>
      <c r="E13" s="76">
        <v>593.77</v>
      </c>
      <c r="F13" s="76">
        <v>593.77</v>
      </c>
      <c r="G13" s="76">
        <v>985.65</v>
      </c>
      <c r="H13" s="76"/>
      <c r="I13" s="76">
        <v>1187.53</v>
      </c>
      <c r="J13" s="76">
        <v>1389.41</v>
      </c>
      <c r="K13" s="76"/>
      <c r="L13" s="76">
        <v>1781.3</v>
      </c>
      <c r="M13" s="76"/>
      <c r="N13" s="76">
        <f t="shared" si="3"/>
        <v>10699.67</v>
      </c>
    </row>
    <row r="14" spans="1:14" ht="24.95" customHeight="1" x14ac:dyDescent="0.25">
      <c r="A14" s="8" t="s">
        <v>23</v>
      </c>
      <c r="B14" s="75">
        <f>B15+B16+B17</f>
        <v>0</v>
      </c>
      <c r="C14" s="75">
        <f t="shared" ref="C14:M14" si="4">C15+C16+C17</f>
        <v>0</v>
      </c>
      <c r="D14" s="75">
        <f t="shared" si="4"/>
        <v>0</v>
      </c>
      <c r="E14" s="75">
        <f t="shared" si="4"/>
        <v>0</v>
      </c>
      <c r="F14" s="75">
        <f t="shared" si="4"/>
        <v>0</v>
      </c>
      <c r="G14" s="75">
        <f t="shared" si="4"/>
        <v>45405</v>
      </c>
      <c r="H14" s="75">
        <f t="shared" si="4"/>
        <v>15136</v>
      </c>
      <c r="I14" s="80">
        <f t="shared" si="4"/>
        <v>5882</v>
      </c>
      <c r="J14" s="75">
        <f t="shared" si="4"/>
        <v>0</v>
      </c>
      <c r="K14" s="75">
        <f t="shared" si="4"/>
        <v>0</v>
      </c>
      <c r="L14" s="75">
        <f t="shared" si="4"/>
        <v>0</v>
      </c>
      <c r="M14" s="75">
        <f t="shared" si="4"/>
        <v>140832</v>
      </c>
      <c r="N14" s="75">
        <f t="shared" si="3"/>
        <v>207255</v>
      </c>
    </row>
    <row r="15" spans="1:14" ht="26.25" customHeight="1" x14ac:dyDescent="0.25">
      <c r="A15" s="7" t="s">
        <v>55</v>
      </c>
      <c r="B15" s="76"/>
      <c r="C15" s="76"/>
      <c r="D15" s="76"/>
      <c r="E15" s="77"/>
      <c r="F15" s="76"/>
      <c r="G15" s="77"/>
      <c r="H15" s="76"/>
      <c r="I15" s="77"/>
      <c r="J15" s="76"/>
      <c r="K15" s="76"/>
      <c r="L15" s="76"/>
      <c r="M15" s="76"/>
      <c r="N15" s="75">
        <f t="shared" si="3"/>
        <v>0</v>
      </c>
    </row>
    <row r="16" spans="1:14" ht="25.5" customHeight="1" x14ac:dyDescent="0.25">
      <c r="A16" s="7" t="s">
        <v>56</v>
      </c>
      <c r="B16" s="76"/>
      <c r="C16" s="78"/>
      <c r="D16" s="76"/>
      <c r="E16" s="76"/>
      <c r="F16" s="76"/>
      <c r="G16" s="76">
        <v>45405</v>
      </c>
      <c r="H16" s="76">
        <f>6286+8850</f>
        <v>15136</v>
      </c>
      <c r="I16" s="77"/>
      <c r="J16" s="76"/>
      <c r="K16" s="76"/>
      <c r="L16" s="76"/>
      <c r="M16" s="76">
        <v>140832</v>
      </c>
      <c r="N16" s="76">
        <f t="shared" si="3"/>
        <v>201373</v>
      </c>
    </row>
    <row r="17" spans="1:14" ht="15" customHeight="1" x14ac:dyDescent="0.25">
      <c r="A17" s="79" t="s">
        <v>57</v>
      </c>
      <c r="B17" s="76"/>
      <c r="C17" s="78"/>
      <c r="D17" s="76"/>
      <c r="E17" s="76"/>
      <c r="F17" s="76"/>
      <c r="G17" s="76"/>
      <c r="H17" s="76"/>
      <c r="I17" s="77">
        <v>5882</v>
      </c>
      <c r="J17" s="76"/>
      <c r="K17" s="76"/>
      <c r="L17" s="76"/>
      <c r="M17" s="76"/>
      <c r="N17" s="76">
        <f t="shared" si="3"/>
        <v>5882</v>
      </c>
    </row>
    <row r="18" spans="1:14" ht="25.5" customHeight="1" x14ac:dyDescent="0.25">
      <c r="A18" s="81" t="s">
        <v>58</v>
      </c>
      <c r="B18" s="76"/>
      <c r="C18" s="78"/>
      <c r="D18" s="76"/>
      <c r="E18" s="76"/>
      <c r="F18" s="76">
        <v>11124.75</v>
      </c>
      <c r="G18" s="76">
        <v>837.64</v>
      </c>
      <c r="H18" s="76">
        <f>3758+17132</f>
        <v>20890</v>
      </c>
      <c r="I18" s="77">
        <f>552+5312</f>
        <v>5864</v>
      </c>
      <c r="J18" s="76">
        <v>3200</v>
      </c>
      <c r="K18" s="76"/>
      <c r="L18" s="76"/>
      <c r="M18" s="76"/>
      <c r="N18" s="76">
        <f t="shared" si="3"/>
        <v>41916.39</v>
      </c>
    </row>
    <row r="19" spans="1:14" ht="15" customHeight="1" x14ac:dyDescent="0.25">
      <c r="A19" s="8" t="s">
        <v>45</v>
      </c>
      <c r="B19" s="75">
        <f>B20+B21+B22</f>
        <v>3328.2699999999995</v>
      </c>
      <c r="C19" s="75">
        <f t="shared" ref="C19:M19" si="5">C20+C21+C22</f>
        <v>3760.99</v>
      </c>
      <c r="D19" s="75">
        <f t="shared" si="5"/>
        <v>4021.37</v>
      </c>
      <c r="E19" s="75">
        <f t="shared" si="5"/>
        <v>-3441.31</v>
      </c>
      <c r="F19" s="75">
        <f t="shared" si="5"/>
        <v>-2598.85</v>
      </c>
      <c r="G19" s="75">
        <f t="shared" si="5"/>
        <v>-1233.23</v>
      </c>
      <c r="H19" s="75">
        <f t="shared" si="5"/>
        <v>5655.34</v>
      </c>
      <c r="I19" s="75">
        <f t="shared" si="5"/>
        <v>-3836.05</v>
      </c>
      <c r="J19" s="75">
        <f t="shared" si="5"/>
        <v>1315.1200000000001</v>
      </c>
      <c r="K19" s="75">
        <f t="shared" si="5"/>
        <v>6245.7099999999991</v>
      </c>
      <c r="L19" s="75">
        <f t="shared" si="5"/>
        <v>1182.27</v>
      </c>
      <c r="M19" s="75">
        <f t="shared" si="5"/>
        <v>-3638.81</v>
      </c>
      <c r="N19" s="75">
        <f t="shared" ref="N19:N22" si="6">SUM(B19:M19)</f>
        <v>10760.82</v>
      </c>
    </row>
    <row r="20" spans="1:14" ht="15" customHeight="1" x14ac:dyDescent="0.25">
      <c r="A20" s="7" t="s">
        <v>46</v>
      </c>
      <c r="B20" s="76">
        <v>1280.1099999999999</v>
      </c>
      <c r="C20" s="76">
        <v>2262.52</v>
      </c>
      <c r="D20" s="76">
        <v>-29.77</v>
      </c>
      <c r="E20" s="76">
        <v>2143.44</v>
      </c>
      <c r="F20" s="76">
        <v>-982.41</v>
      </c>
      <c r="G20" s="76">
        <v>-357.24</v>
      </c>
      <c r="H20" s="76">
        <v>2322.06</v>
      </c>
      <c r="I20" s="77">
        <v>-1428.96</v>
      </c>
      <c r="J20" s="76">
        <v>-416.78</v>
      </c>
      <c r="K20" s="76">
        <v>1637.35</v>
      </c>
      <c r="L20" s="76">
        <v>208.39</v>
      </c>
      <c r="M20" s="76">
        <v>-1339.65</v>
      </c>
      <c r="N20" s="75">
        <f t="shared" si="6"/>
        <v>5299.0600000000013</v>
      </c>
    </row>
    <row r="21" spans="1:14" ht="15" customHeight="1" x14ac:dyDescent="0.25">
      <c r="A21" s="7" t="s">
        <v>47</v>
      </c>
      <c r="B21" s="76"/>
      <c r="C21" s="78"/>
      <c r="D21" s="76"/>
      <c r="E21" s="76"/>
      <c r="F21" s="76"/>
      <c r="G21" s="76"/>
      <c r="H21" s="76"/>
      <c r="I21" s="77"/>
      <c r="J21" s="76"/>
      <c r="K21" s="76"/>
      <c r="L21" s="76"/>
      <c r="M21" s="76"/>
      <c r="N21" s="76">
        <f t="shared" si="6"/>
        <v>0</v>
      </c>
    </row>
    <row r="22" spans="1:14" ht="15" customHeight="1" x14ac:dyDescent="0.25">
      <c r="A22" s="79" t="s">
        <v>48</v>
      </c>
      <c r="B22" s="76">
        <v>2048.16</v>
      </c>
      <c r="C22" s="78">
        <v>1498.47</v>
      </c>
      <c r="D22" s="76">
        <v>4051.14</v>
      </c>
      <c r="E22" s="76">
        <v>-5584.75</v>
      </c>
      <c r="F22" s="76">
        <v>-1616.44</v>
      </c>
      <c r="G22" s="76">
        <v>-875.99</v>
      </c>
      <c r="H22" s="76">
        <v>3333.28</v>
      </c>
      <c r="I22" s="77">
        <v>-2407.09</v>
      </c>
      <c r="J22" s="76">
        <v>1731.9</v>
      </c>
      <c r="K22" s="76">
        <v>4608.3599999999997</v>
      </c>
      <c r="L22" s="76">
        <v>973.88</v>
      </c>
      <c r="M22" s="76">
        <v>-2299.16</v>
      </c>
      <c r="N22" s="76">
        <f t="shared" si="6"/>
        <v>5461.7600000000011</v>
      </c>
    </row>
    <row r="23" spans="1:14" ht="27" customHeight="1" x14ac:dyDescent="0.25">
      <c r="A23" s="8" t="s">
        <v>49</v>
      </c>
      <c r="B23" s="75">
        <v>12814.34</v>
      </c>
      <c r="C23" s="80">
        <v>12814.34</v>
      </c>
      <c r="D23" s="75">
        <v>12814.34</v>
      </c>
      <c r="E23" s="75">
        <v>12814.34</v>
      </c>
      <c r="F23" s="75">
        <v>12814.34</v>
      </c>
      <c r="G23" s="75">
        <v>12814.34</v>
      </c>
      <c r="H23" s="80">
        <v>12814.34</v>
      </c>
      <c r="I23" s="80">
        <v>12814.34</v>
      </c>
      <c r="J23" s="75">
        <v>12814.34</v>
      </c>
      <c r="K23" s="75">
        <v>12814.34</v>
      </c>
      <c r="L23" s="75">
        <v>12814.34</v>
      </c>
      <c r="M23" s="80">
        <v>12814.34</v>
      </c>
      <c r="N23" s="75">
        <f t="shared" si="3"/>
        <v>153772.07999999999</v>
      </c>
    </row>
    <row r="24" spans="1:14" ht="15" customHeight="1" x14ac:dyDescent="0.25">
      <c r="A24" s="75" t="s">
        <v>24</v>
      </c>
      <c r="B24" s="75">
        <f>B4+B9+B14+B18+B23+B19</f>
        <v>40760.76</v>
      </c>
      <c r="C24" s="75">
        <f t="shared" ref="C24:N24" si="7">C4+C9+C14+C18+C23+C19</f>
        <v>47306.219999999994</v>
      </c>
      <c r="D24" s="75">
        <f t="shared" si="7"/>
        <v>45895.88</v>
      </c>
      <c r="E24" s="75">
        <f t="shared" si="7"/>
        <v>34305.040000000008</v>
      </c>
      <c r="F24" s="75">
        <f t="shared" si="7"/>
        <v>49966.000000000007</v>
      </c>
      <c r="G24" s="75">
        <f t="shared" si="7"/>
        <v>86794.14</v>
      </c>
      <c r="H24" s="75">
        <f t="shared" si="7"/>
        <v>79301.17</v>
      </c>
      <c r="I24" s="75">
        <f t="shared" si="7"/>
        <v>44982.31</v>
      </c>
      <c r="J24" s="75">
        <f t="shared" si="7"/>
        <v>42702.360000000008</v>
      </c>
      <c r="K24" s="75">
        <f t="shared" si="7"/>
        <v>43082.29</v>
      </c>
      <c r="L24" s="75">
        <f t="shared" si="7"/>
        <v>43879.9</v>
      </c>
      <c r="M24" s="75">
        <f t="shared" si="7"/>
        <v>176120.65</v>
      </c>
      <c r="N24" s="75">
        <f t="shared" si="7"/>
        <v>735096.71999999986</v>
      </c>
    </row>
    <row r="25" spans="1:14" ht="12.95" customHeight="1" x14ac:dyDescent="0.25">
      <c r="A25" s="96" t="s">
        <v>59</v>
      </c>
      <c r="B25" s="96"/>
      <c r="C25" s="96"/>
      <c r="D25" s="20"/>
      <c r="E25" s="20"/>
      <c r="F25" s="20"/>
      <c r="G25" s="20"/>
      <c r="H25" s="20"/>
      <c r="I25" s="20"/>
      <c r="J25" s="20"/>
      <c r="K25" s="20"/>
      <c r="L25" s="96" t="s">
        <v>28</v>
      </c>
      <c r="M25" s="96"/>
      <c r="N25" s="96"/>
    </row>
    <row r="26" spans="1:14" ht="12.95" customHeight="1" x14ac:dyDescent="0.25">
      <c r="A26" s="82"/>
      <c r="B26" s="82"/>
      <c r="C26" s="82"/>
      <c r="D26" s="20"/>
      <c r="E26" s="20"/>
      <c r="F26" s="20"/>
      <c r="G26" s="20"/>
      <c r="H26" s="20"/>
      <c r="I26" s="20"/>
      <c r="J26" s="20"/>
      <c r="K26" s="20"/>
      <c r="L26" s="82"/>
      <c r="M26" s="82"/>
      <c r="N26" s="82"/>
    </row>
    <row r="27" spans="1:14" ht="12.95" customHeight="1" x14ac:dyDescent="0.25">
      <c r="A27" s="96" t="s">
        <v>27</v>
      </c>
      <c r="B27" s="96"/>
      <c r="C27" s="96"/>
      <c r="D27" s="20"/>
      <c r="E27" s="20"/>
      <c r="F27" s="20"/>
      <c r="G27" s="20"/>
      <c r="H27" s="20"/>
      <c r="I27" s="20"/>
      <c r="J27" s="20"/>
      <c r="K27" s="20"/>
      <c r="L27" s="96" t="s">
        <v>30</v>
      </c>
      <c r="M27" s="96"/>
      <c r="N27" s="96"/>
    </row>
    <row r="28" spans="1:14" ht="12.9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</sheetData>
  <mergeCells count="5">
    <mergeCell ref="A1:N1"/>
    <mergeCell ref="A25:C25"/>
    <mergeCell ref="L25:N25"/>
    <mergeCell ref="A27:C27"/>
    <mergeCell ref="L27:N27"/>
  </mergeCells>
  <pageMargins left="0.70866141732283472" right="0.70866141732283472" top="0.74803149606299213" bottom="0" header="0.31496062992125984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B20" sqref="B20:C20"/>
    </sheetView>
  </sheetViews>
  <sheetFormatPr defaultRowHeight="15" x14ac:dyDescent="0.25"/>
  <cols>
    <col min="1" max="1" width="4.5703125" customWidth="1"/>
    <col min="2" max="2" width="55.85546875" customWidth="1"/>
    <col min="3" max="3" width="10.5703125" customWidth="1"/>
    <col min="4" max="4" width="12.7109375" customWidth="1"/>
  </cols>
  <sheetData>
    <row r="1" spans="1:4" ht="21" x14ac:dyDescent="0.35">
      <c r="A1" s="10"/>
      <c r="B1" s="97" t="s">
        <v>63</v>
      </c>
      <c r="C1" s="97"/>
      <c r="D1" s="97"/>
    </row>
    <row r="2" spans="1:4" ht="15.75" x14ac:dyDescent="0.25">
      <c r="A2" s="10"/>
      <c r="B2" s="3" t="s">
        <v>6</v>
      </c>
      <c r="C2" s="1"/>
      <c r="D2" s="1"/>
    </row>
    <row r="3" spans="1:4" ht="15.75" x14ac:dyDescent="0.25">
      <c r="A3" s="10"/>
      <c r="B3" s="91" t="s">
        <v>42</v>
      </c>
      <c r="C3" s="91"/>
      <c r="D3" s="91"/>
    </row>
    <row r="4" spans="1:4" x14ac:dyDescent="0.25">
      <c r="A4" s="11"/>
      <c r="B4" s="9" t="s">
        <v>0</v>
      </c>
      <c r="C4" s="9" t="s">
        <v>1</v>
      </c>
      <c r="D4" s="9" t="s">
        <v>26</v>
      </c>
    </row>
    <row r="5" spans="1:4" x14ac:dyDescent="0.25">
      <c r="A5" s="49"/>
      <c r="B5" s="50" t="s">
        <v>11</v>
      </c>
      <c r="C5" s="43"/>
      <c r="D5" s="43"/>
    </row>
    <row r="6" spans="1:4" x14ac:dyDescent="0.25">
      <c r="A6" s="49">
        <v>1</v>
      </c>
      <c r="B6" s="43" t="s">
        <v>86</v>
      </c>
      <c r="C6" s="43">
        <v>474.75</v>
      </c>
      <c r="D6" s="50"/>
    </row>
    <row r="7" spans="1:4" x14ac:dyDescent="0.25">
      <c r="A7" s="49">
        <v>2</v>
      </c>
      <c r="B7" s="43" t="s">
        <v>87</v>
      </c>
      <c r="C7" s="43">
        <v>10650</v>
      </c>
      <c r="D7" s="50"/>
    </row>
    <row r="8" spans="1:4" x14ac:dyDescent="0.25">
      <c r="A8" s="49"/>
      <c r="B8" s="50" t="s">
        <v>85</v>
      </c>
      <c r="C8" s="50">
        <f>SUM(C6:C7)</f>
        <v>11124.75</v>
      </c>
      <c r="D8" s="50">
        <f>C8</f>
        <v>11124.75</v>
      </c>
    </row>
    <row r="9" spans="1:4" x14ac:dyDescent="0.25">
      <c r="A9" s="63"/>
      <c r="B9" s="50" t="s">
        <v>12</v>
      </c>
      <c r="C9" s="43"/>
      <c r="D9" s="50"/>
    </row>
    <row r="10" spans="1:4" x14ac:dyDescent="0.25">
      <c r="A10" s="63">
        <v>1</v>
      </c>
      <c r="B10" s="43" t="s">
        <v>92</v>
      </c>
      <c r="C10" s="43">
        <v>837.64</v>
      </c>
      <c r="D10" s="50">
        <f>C10+D8</f>
        <v>11962.39</v>
      </c>
    </row>
    <row r="11" spans="1:4" x14ac:dyDescent="0.25">
      <c r="A11" s="63"/>
      <c r="B11" s="50" t="s">
        <v>13</v>
      </c>
      <c r="C11" s="43"/>
      <c r="D11" s="50"/>
    </row>
    <row r="12" spans="1:4" x14ac:dyDescent="0.25">
      <c r="A12" s="63">
        <v>1</v>
      </c>
      <c r="B12" s="43" t="s">
        <v>95</v>
      </c>
      <c r="C12" s="43">
        <v>17132</v>
      </c>
      <c r="D12" s="43"/>
    </row>
    <row r="13" spans="1:4" x14ac:dyDescent="0.25">
      <c r="A13" s="63">
        <v>2</v>
      </c>
      <c r="B13" s="43" t="s">
        <v>96</v>
      </c>
      <c r="C13" s="43">
        <v>3758</v>
      </c>
      <c r="D13" s="43"/>
    </row>
    <row r="14" spans="1:4" x14ac:dyDescent="0.25">
      <c r="A14" s="63"/>
      <c r="B14" s="50" t="s">
        <v>94</v>
      </c>
      <c r="C14" s="50">
        <f>SUM(C12:C13)</f>
        <v>20890</v>
      </c>
      <c r="D14" s="50">
        <f>C14+D10</f>
        <v>32852.39</v>
      </c>
    </row>
    <row r="15" spans="1:4" x14ac:dyDescent="0.25">
      <c r="A15" s="63"/>
      <c r="B15" s="50" t="s">
        <v>14</v>
      </c>
      <c r="C15" s="43"/>
      <c r="D15" s="50"/>
    </row>
    <row r="16" spans="1:4" x14ac:dyDescent="0.25">
      <c r="A16" s="63">
        <v>1</v>
      </c>
      <c r="B16" s="43" t="s">
        <v>100</v>
      </c>
      <c r="C16" s="43">
        <v>552</v>
      </c>
      <c r="D16" s="50"/>
    </row>
    <row r="17" spans="1:4" x14ac:dyDescent="0.25">
      <c r="A17" s="49">
        <v>2</v>
      </c>
      <c r="B17" s="43" t="s">
        <v>101</v>
      </c>
      <c r="C17" s="43">
        <v>5312</v>
      </c>
      <c r="D17" s="50"/>
    </row>
    <row r="18" spans="1:4" x14ac:dyDescent="0.25">
      <c r="A18" s="49"/>
      <c r="B18" s="50" t="s">
        <v>98</v>
      </c>
      <c r="C18" s="50">
        <f>SUM(C16:C17)</f>
        <v>5864</v>
      </c>
      <c r="D18" s="50">
        <f>C18+D14</f>
        <v>38716.39</v>
      </c>
    </row>
    <row r="19" spans="1:4" x14ac:dyDescent="0.25">
      <c r="A19" s="49"/>
      <c r="B19" s="50" t="s">
        <v>15</v>
      </c>
      <c r="C19" s="50"/>
      <c r="D19" s="50"/>
    </row>
    <row r="20" spans="1:4" x14ac:dyDescent="0.25">
      <c r="A20" s="49">
        <v>1</v>
      </c>
      <c r="B20" s="43" t="s">
        <v>101</v>
      </c>
      <c r="C20" s="50">
        <v>3320</v>
      </c>
      <c r="D20" s="50">
        <f>C20+D18</f>
        <v>42036.39</v>
      </c>
    </row>
    <row r="21" spans="1:4" x14ac:dyDescent="0.25">
      <c r="A21" s="49"/>
      <c r="B21" s="43"/>
      <c r="C21" s="50"/>
      <c r="D21" s="50"/>
    </row>
    <row r="22" spans="1:4" x14ac:dyDescent="0.25">
      <c r="A22" s="49"/>
      <c r="B22" s="50"/>
      <c r="C22" s="43"/>
      <c r="D22" s="50"/>
    </row>
    <row r="23" spans="1:4" x14ac:dyDescent="0.25">
      <c r="A23" s="49"/>
      <c r="B23" s="43"/>
      <c r="C23" s="43"/>
      <c r="D23" s="50"/>
    </row>
    <row r="24" spans="1:4" x14ac:dyDescent="0.25">
      <c r="A24" s="49"/>
      <c r="B24" s="43"/>
      <c r="C24" s="43"/>
      <c r="D24" s="50"/>
    </row>
    <row r="25" spans="1:4" x14ac:dyDescent="0.25">
      <c r="A25" s="49"/>
      <c r="B25" s="43"/>
      <c r="C25" s="43"/>
      <c r="D25" s="50"/>
    </row>
    <row r="26" spans="1:4" x14ac:dyDescent="0.25">
      <c r="A26" s="49"/>
      <c r="B26" s="43"/>
      <c r="C26" s="43"/>
      <c r="D26" s="50"/>
    </row>
    <row r="27" spans="1:4" x14ac:dyDescent="0.25">
      <c r="A27" s="49"/>
      <c r="B27" s="43"/>
      <c r="C27" s="43"/>
      <c r="D27" s="50"/>
    </row>
    <row r="28" spans="1:4" x14ac:dyDescent="0.25">
      <c r="A28" s="49"/>
      <c r="B28" s="50"/>
      <c r="C28" s="50"/>
      <c r="D28" s="50"/>
    </row>
    <row r="29" spans="1:4" x14ac:dyDescent="0.25">
      <c r="A29" s="49"/>
      <c r="B29" s="50"/>
      <c r="C29" s="43"/>
      <c r="D29" s="43"/>
    </row>
    <row r="30" spans="1:4" x14ac:dyDescent="0.25">
      <c r="A30" s="49"/>
      <c r="B30" s="43"/>
      <c r="C30" s="43"/>
      <c r="D30" s="43"/>
    </row>
    <row r="31" spans="1:4" x14ac:dyDescent="0.25">
      <c r="A31" s="49"/>
      <c r="B31" s="43"/>
      <c r="C31" s="43"/>
      <c r="D31" s="43"/>
    </row>
    <row r="32" spans="1:4" x14ac:dyDescent="0.25">
      <c r="A32" s="49"/>
      <c r="B32" s="50"/>
      <c r="C32" s="50"/>
      <c r="D32" s="50"/>
    </row>
    <row r="33" spans="1:4" x14ac:dyDescent="0.25">
      <c r="A33" s="62"/>
      <c r="B33" s="62"/>
      <c r="C33" s="62"/>
      <c r="D33" s="62"/>
    </row>
    <row r="34" spans="1:4" x14ac:dyDescent="0.25">
      <c r="A34" s="62"/>
      <c r="B34" s="62"/>
      <c r="C34" s="62"/>
      <c r="D34" s="62"/>
    </row>
    <row r="35" spans="1:4" x14ac:dyDescent="0.25">
      <c r="A35" s="62"/>
      <c r="B35" s="62"/>
      <c r="C35" s="62"/>
      <c r="D35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11" sqref="C11"/>
    </sheetView>
  </sheetViews>
  <sheetFormatPr defaultRowHeight="15" x14ac:dyDescent="0.25"/>
  <cols>
    <col min="1" max="1" width="4.5703125" customWidth="1"/>
    <col min="2" max="2" width="5.85546875" customWidth="1"/>
    <col min="3" max="3" width="40.7109375" customWidth="1"/>
    <col min="4" max="4" width="13.140625" customWidth="1"/>
    <col min="5" max="5" width="17.42578125" customWidth="1"/>
  </cols>
  <sheetData>
    <row r="1" spans="1:5" ht="15.75" x14ac:dyDescent="0.25">
      <c r="B1" s="5" t="s">
        <v>44</v>
      </c>
      <c r="C1" s="40"/>
    </row>
    <row r="2" spans="1:5" x14ac:dyDescent="0.25">
      <c r="C2" t="s">
        <v>41</v>
      </c>
    </row>
    <row r="3" spans="1:5" x14ac:dyDescent="0.25">
      <c r="B3" t="s">
        <v>32</v>
      </c>
    </row>
    <row r="4" spans="1:5" x14ac:dyDescent="0.25">
      <c r="A4" s="35" t="s">
        <v>33</v>
      </c>
      <c r="B4" s="35" t="s">
        <v>33</v>
      </c>
      <c r="C4" s="33"/>
      <c r="D4" s="35" t="s">
        <v>34</v>
      </c>
      <c r="E4" s="35" t="s">
        <v>35</v>
      </c>
    </row>
    <row r="5" spans="1:5" x14ac:dyDescent="0.25">
      <c r="A5" s="36" t="s">
        <v>36</v>
      </c>
      <c r="B5" s="36" t="s">
        <v>37</v>
      </c>
      <c r="C5" s="36" t="s">
        <v>38</v>
      </c>
      <c r="D5" s="36" t="s">
        <v>39</v>
      </c>
      <c r="E5" s="36" t="s">
        <v>40</v>
      </c>
    </row>
    <row r="6" spans="1:5" x14ac:dyDescent="0.25">
      <c r="A6" s="34">
        <v>1</v>
      </c>
      <c r="B6" s="34"/>
      <c r="C6" s="21"/>
      <c r="D6" s="37"/>
      <c r="E6" s="34"/>
    </row>
    <row r="7" spans="1:5" x14ac:dyDescent="0.25">
      <c r="A7" s="34">
        <v>2</v>
      </c>
      <c r="B7" s="34"/>
      <c r="C7" s="21"/>
      <c r="D7" s="37"/>
      <c r="E7" s="34"/>
    </row>
    <row r="8" spans="1:5" x14ac:dyDescent="0.25">
      <c r="A8" s="34">
        <v>3</v>
      </c>
      <c r="B8" s="34"/>
      <c r="C8" s="21"/>
      <c r="D8" s="37"/>
      <c r="E8" s="34"/>
    </row>
    <row r="9" spans="1:5" x14ac:dyDescent="0.25">
      <c r="A9" s="34">
        <v>4</v>
      </c>
      <c r="B9" s="34"/>
      <c r="C9" s="21"/>
      <c r="D9" s="37"/>
      <c r="E9" s="34"/>
    </row>
    <row r="10" spans="1:5" x14ac:dyDescent="0.25">
      <c r="A10" s="34">
        <v>5</v>
      </c>
      <c r="B10" s="34"/>
      <c r="C10" s="21"/>
      <c r="D10" s="37"/>
      <c r="E10" s="34"/>
    </row>
    <row r="11" spans="1:5" x14ac:dyDescent="0.25">
      <c r="A11" s="34">
        <v>6</v>
      </c>
      <c r="B11" s="34"/>
      <c r="C11" s="21"/>
      <c r="D11" s="37"/>
      <c r="E11" s="34"/>
    </row>
    <row r="12" spans="1:5" x14ac:dyDescent="0.25">
      <c r="A12" s="34">
        <v>7</v>
      </c>
      <c r="B12" s="34"/>
      <c r="C12" s="21"/>
      <c r="D12" s="37"/>
      <c r="E12" s="34"/>
    </row>
    <row r="13" spans="1:5" x14ac:dyDescent="0.25">
      <c r="A13" s="34">
        <v>8</v>
      </c>
      <c r="B13" s="34"/>
      <c r="C13" s="21"/>
      <c r="D13" s="37"/>
      <c r="E13" s="34"/>
    </row>
    <row r="14" spans="1:5" x14ac:dyDescent="0.25">
      <c r="A14" s="34">
        <v>9</v>
      </c>
      <c r="B14" s="34"/>
      <c r="C14" s="21"/>
      <c r="D14" s="37"/>
      <c r="E14" s="34"/>
    </row>
    <row r="15" spans="1:5" x14ac:dyDescent="0.25">
      <c r="A15" s="34">
        <v>10</v>
      </c>
      <c r="B15" s="34"/>
      <c r="C15" s="21"/>
      <c r="D15" s="37"/>
      <c r="E15" s="34"/>
    </row>
    <row r="16" spans="1:5" x14ac:dyDescent="0.25">
      <c r="A16" s="34">
        <v>11</v>
      </c>
      <c r="B16" s="34"/>
      <c r="C16" s="21"/>
      <c r="D16" s="34"/>
      <c r="E16" s="34"/>
    </row>
    <row r="17" spans="1:5" x14ac:dyDescent="0.25">
      <c r="A17" s="34">
        <v>12</v>
      </c>
      <c r="B17" s="34"/>
      <c r="C17" s="21"/>
      <c r="D17" s="34"/>
      <c r="E17" s="34"/>
    </row>
    <row r="18" spans="1:5" x14ac:dyDescent="0.25">
      <c r="A18" s="34">
        <v>13</v>
      </c>
      <c r="B18" s="34"/>
      <c r="C18" s="21"/>
      <c r="D18" s="34"/>
      <c r="E18" s="34"/>
    </row>
    <row r="19" spans="1:5" x14ac:dyDescent="0.25">
      <c r="A19" s="34">
        <v>14</v>
      </c>
      <c r="B19" s="34"/>
      <c r="C19" s="21"/>
      <c r="D19" s="34"/>
      <c r="E19" s="34"/>
    </row>
    <row r="20" spans="1:5" x14ac:dyDescent="0.25">
      <c r="A20" s="34">
        <v>15</v>
      </c>
      <c r="B20" s="34"/>
      <c r="C20" s="21"/>
      <c r="D20" s="34"/>
      <c r="E20" s="34"/>
    </row>
    <row r="21" spans="1:5" x14ac:dyDescent="0.25">
      <c r="A21" s="34">
        <v>16</v>
      </c>
      <c r="B21" s="34"/>
      <c r="C21" s="21"/>
      <c r="D21" s="34"/>
      <c r="E21" s="34"/>
    </row>
    <row r="22" spans="1:5" x14ac:dyDescent="0.25">
      <c r="A22" s="34">
        <v>17</v>
      </c>
      <c r="B22" s="34"/>
      <c r="C22" s="21"/>
      <c r="D22" s="34"/>
      <c r="E22" s="34"/>
    </row>
    <row r="23" spans="1:5" x14ac:dyDescent="0.25">
      <c r="A23" s="34">
        <v>18</v>
      </c>
      <c r="B23" s="34"/>
      <c r="C23" s="21"/>
      <c r="D23" s="34"/>
      <c r="E23" s="34"/>
    </row>
    <row r="24" spans="1:5" x14ac:dyDescent="0.25">
      <c r="A24" s="34">
        <v>19</v>
      </c>
      <c r="B24" s="34"/>
      <c r="C24" s="21"/>
      <c r="D24" s="34"/>
      <c r="E24" s="34"/>
    </row>
    <row r="25" spans="1:5" x14ac:dyDescent="0.25">
      <c r="A25" s="34">
        <v>20</v>
      </c>
      <c r="B25" s="34"/>
      <c r="C25" s="21"/>
      <c r="D25" s="34"/>
      <c r="E25" s="34"/>
    </row>
    <row r="26" spans="1:5" x14ac:dyDescent="0.25">
      <c r="A26" s="34"/>
      <c r="B26" s="34"/>
      <c r="C26" s="21"/>
      <c r="D26" s="34"/>
      <c r="E26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конструкт.эл.</vt:lpstr>
      <vt:lpstr>ТО эл.оборуд.</vt:lpstr>
      <vt:lpstr>ТО ин.оборуд.</vt:lpstr>
      <vt:lpstr>ТР конструкт.эл</vt:lpstr>
      <vt:lpstr>ТР инж.об.</vt:lpstr>
      <vt:lpstr>ТР эл.оборуд.</vt:lpstr>
      <vt:lpstr>Лиц.счет. Св. расчет</vt:lpstr>
      <vt:lpstr>допол.раб.</vt:lpstr>
      <vt:lpstr>заявл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ПТО</cp:lastModifiedBy>
  <cp:lastPrinted>2022-02-25T06:58:15Z</cp:lastPrinted>
  <dcterms:created xsi:type="dcterms:W3CDTF">2011-07-25T05:21:17Z</dcterms:created>
  <dcterms:modified xsi:type="dcterms:W3CDTF">2022-02-25T06:58:24Z</dcterms:modified>
</cp:coreProperties>
</file>