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activeTab="8"/>
  </bookViews>
  <sheets>
    <sheet name="ТО ин.оборуд." sheetId="1" r:id="rId1"/>
    <sheet name="ТО эл.оборуд" sheetId="7" r:id="rId2"/>
    <sheet name="ТО конструкт.эл" sheetId="3" r:id="rId3"/>
    <sheet name="ТР конструкт.эл." sheetId="5" r:id="rId4"/>
    <sheet name="ТР эл.оборуд." sheetId="8" r:id="rId5"/>
    <sheet name="ТР инж.об." sheetId="4" r:id="rId6"/>
    <sheet name="Лиц. счет. Св. расчет" sheetId="6" r:id="rId7"/>
    <sheet name="заявл" sheetId="9" r:id="rId8"/>
    <sheet name="доп.раб." sheetId="10" r:id="rId9"/>
  </sheets>
  <calcPr calcId="145621"/>
</workbook>
</file>

<file path=xl/calcChain.xml><?xml version="1.0" encoding="utf-8"?>
<calcChain xmlns="http://schemas.openxmlformats.org/spreadsheetml/2006/main">
  <c r="D14" i="10" l="1"/>
  <c r="D23" i="3"/>
  <c r="C23" i="3"/>
  <c r="D25" i="7"/>
  <c r="C25" i="7"/>
  <c r="D93" i="1"/>
  <c r="C93" i="1"/>
  <c r="D24" i="4" l="1"/>
  <c r="C24" i="4"/>
  <c r="D21" i="3"/>
  <c r="C21" i="3"/>
  <c r="C20" i="3"/>
  <c r="D20" i="7"/>
  <c r="C20" i="7"/>
  <c r="D83" i="1"/>
  <c r="C83" i="1"/>
  <c r="D19" i="4" l="1"/>
  <c r="D16" i="3"/>
  <c r="D76" i="1"/>
  <c r="C76" i="1"/>
  <c r="D12" i="10" l="1"/>
  <c r="D18" i="7"/>
  <c r="D70" i="1"/>
  <c r="C70" i="1"/>
  <c r="D10" i="10" l="1"/>
  <c r="D17" i="4"/>
  <c r="D6" i="8"/>
  <c r="D61" i="1"/>
  <c r="C61" i="1"/>
  <c r="D8" i="10" l="1"/>
  <c r="D15" i="4"/>
  <c r="D16" i="7"/>
  <c r="D56" i="1"/>
  <c r="C56" i="1"/>
  <c r="D52" i="1" l="1"/>
  <c r="C52" i="1"/>
  <c r="C50" i="1"/>
  <c r="D6" i="10" l="1"/>
  <c r="D14" i="7"/>
  <c r="D44" i="1"/>
  <c r="C44" i="1"/>
  <c r="D12" i="7"/>
  <c r="C12" i="7"/>
  <c r="D14" i="3"/>
  <c r="C14" i="3"/>
  <c r="D8" i="7"/>
  <c r="D39" i="1"/>
  <c r="C39" i="1"/>
  <c r="D13" i="4" l="1"/>
  <c r="C13" i="4"/>
  <c r="D10" i="3"/>
  <c r="D29" i="1"/>
  <c r="C29" i="1"/>
  <c r="D8" i="4" l="1"/>
  <c r="D18" i="1"/>
  <c r="C18" i="1"/>
  <c r="D8" i="3"/>
  <c r="D6" i="4"/>
  <c r="D6" i="3"/>
  <c r="C8" i="7"/>
  <c r="D12" i="1" l="1"/>
  <c r="C12" i="1"/>
  <c r="N13" i="6" l="1"/>
  <c r="N21" i="6" l="1"/>
  <c r="N20" i="6"/>
  <c r="N15" i="6"/>
  <c r="N12" i="6"/>
  <c r="N11" i="6"/>
  <c r="N10" i="6"/>
  <c r="N18" i="6" l="1"/>
  <c r="E4" i="6"/>
  <c r="M4" i="6"/>
  <c r="L4" i="6"/>
  <c r="K4" i="6"/>
  <c r="J4" i="6"/>
  <c r="I4" i="6"/>
  <c r="H4" i="6"/>
  <c r="G4" i="6"/>
  <c r="F4" i="6"/>
  <c r="D4" i="6"/>
  <c r="C4" i="6"/>
  <c r="B4" i="6"/>
  <c r="H19" i="6"/>
  <c r="N22" i="6"/>
  <c r="J14" i="6"/>
  <c r="M19" i="6"/>
  <c r="L19" i="6"/>
  <c r="K19" i="6"/>
  <c r="J19" i="6"/>
  <c r="I19" i="6"/>
  <c r="G19" i="6"/>
  <c r="F19" i="6"/>
  <c r="E19" i="6"/>
  <c r="D19" i="6"/>
  <c r="C19" i="6"/>
  <c r="B19" i="6"/>
  <c r="N17" i="6"/>
  <c r="N8" i="6"/>
  <c r="M14" i="6"/>
  <c r="L14" i="6"/>
  <c r="K14" i="6"/>
  <c r="I14" i="6"/>
  <c r="H14" i="6"/>
  <c r="G14" i="6"/>
  <c r="F14" i="6"/>
  <c r="E14" i="6"/>
  <c r="D14" i="6"/>
  <c r="M9" i="6"/>
  <c r="L9" i="6"/>
  <c r="K9" i="6"/>
  <c r="J9" i="6"/>
  <c r="I9" i="6"/>
  <c r="H9" i="6"/>
  <c r="G9" i="6"/>
  <c r="F9" i="6"/>
  <c r="E9" i="6"/>
  <c r="D9" i="6"/>
  <c r="C14" i="6"/>
  <c r="C9" i="6"/>
  <c r="B14" i="6"/>
  <c r="B9" i="6"/>
  <c r="N19" i="6" l="1"/>
  <c r="N14" i="6"/>
  <c r="G24" i="6"/>
  <c r="K24" i="6"/>
  <c r="J24" i="6"/>
  <c r="I24" i="6"/>
  <c r="M24" i="6"/>
  <c r="H24" i="6"/>
  <c r="L24" i="6"/>
  <c r="F24" i="6"/>
  <c r="E24" i="6"/>
  <c r="D24" i="6"/>
  <c r="C24" i="6"/>
  <c r="B24" i="6"/>
  <c r="N6" i="6"/>
  <c r="N23" i="6"/>
  <c r="N16" i="6"/>
  <c r="N5" i="6"/>
  <c r="N4" i="6" l="1"/>
  <c r="N9" i="6"/>
  <c r="N24" i="6" l="1"/>
</calcChain>
</file>

<file path=xl/sharedStrings.xml><?xml version="1.0" encoding="utf-8"?>
<sst xmlns="http://schemas.openxmlformats.org/spreadsheetml/2006/main" count="255" uniqueCount="153">
  <si>
    <t>Перечень работ</t>
  </si>
  <si>
    <t>Сумма</t>
  </si>
  <si>
    <t>Январь</t>
  </si>
  <si>
    <t>Март</t>
  </si>
  <si>
    <t>Советская 3</t>
  </si>
  <si>
    <t xml:space="preserve">1.Техническое обслуживание инженерного оборудования 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</si>
  <si>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</si>
  <si>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</si>
  <si>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</si>
  <si>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</si>
  <si>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</si>
  <si>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</si>
  <si>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</si>
  <si>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</si>
  <si>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</si>
  <si>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</si>
  <si>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</si>
  <si>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</si>
  <si>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</si>
  <si>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</si>
  <si>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</si>
  <si>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</si>
  <si>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</si>
  <si>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</si>
  <si>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Советская, 3</t>
  </si>
  <si>
    <t>2. Техническое обслуживание конструктивных элементов</t>
  </si>
  <si>
    <t>С начала года</t>
  </si>
  <si>
    <t xml:space="preserve"> </t>
  </si>
  <si>
    <t>Кудин Ю.С.</t>
  </si>
  <si>
    <t>-эл.оборудование</t>
  </si>
  <si>
    <t>-эл.оборудования</t>
  </si>
  <si>
    <t>Текущий ремонт эл.оборудования</t>
  </si>
  <si>
    <t>Очистка дорог</t>
  </si>
  <si>
    <t xml:space="preserve">  </t>
  </si>
  <si>
    <t>уборка придомовой территории</t>
  </si>
  <si>
    <t xml:space="preserve">3.Техническое обслуживание эл.оборудования  </t>
  </si>
  <si>
    <t>4.Текущий ремонт конструктивных элементов</t>
  </si>
  <si>
    <t>5.Текущий ремонт инженерного оборудования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</si>
  <si>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</si>
  <si>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</si>
  <si>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</si>
  <si>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</si>
  <si>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</si>
  <si>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</si>
  <si>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</si>
  <si>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</si>
  <si>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</si>
  <si>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Советская,3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</si>
  <si>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</si>
  <si>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</si>
  <si>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</si>
  <si>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</si>
  <si>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</si>
  <si>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</si>
  <si>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</si>
  <si>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Техобслуживание и снятие показаний общедомового теплосчетчика</t>
  </si>
  <si>
    <t>7. Расходы по содержанию УК</t>
  </si>
  <si>
    <t xml:space="preserve">  - инженер. оборудов.</t>
  </si>
  <si>
    <t xml:space="preserve">  - констр. элементы</t>
  </si>
  <si>
    <r>
      <t xml:space="preserve">1. </t>
    </r>
    <r>
      <rPr>
        <b/>
        <sz val="10"/>
        <color theme="1"/>
        <rFont val="Calibri"/>
        <family val="2"/>
        <charset val="204"/>
        <scheme val="minor"/>
      </rPr>
      <t>Содержание общ. имущества:</t>
    </r>
  </si>
  <si>
    <t>Директор ООО УК "Крокус"</t>
  </si>
  <si>
    <t>Дезинфекция</t>
  </si>
  <si>
    <t>Лицевой счет. Сводный расчет  2021г</t>
  </si>
  <si>
    <t>Лицевой счёт 2021г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</si>
  <si>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</si>
  <si>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Замена участка трубы на стояке ГВС Кв№4</t>
  </si>
  <si>
    <t>Замена участка канализационной трубы в подвале</t>
  </si>
  <si>
    <t>Замена участка трубы отопления в подвале</t>
  </si>
  <si>
    <t>Обход подвала на предмет утечек. Утечек не обнаружено</t>
  </si>
  <si>
    <t>Итого за январь</t>
  </si>
  <si>
    <t>Нет света в подъездах. Замена лампочек и микросхем. Подъезд №4,6</t>
  </si>
  <si>
    <t>Ремонт светильника. Замена лампочек и патрона. Подъезд №1  1 этаж</t>
  </si>
  <si>
    <t>Лицевой счёт  2021г</t>
  </si>
  <si>
    <t>Уборка снежных шапок и наледи с крыш</t>
  </si>
  <si>
    <t>Ремонт системы отопления магазин Сашко</t>
  </si>
  <si>
    <t>Замена участка трубы на стояке отопления. Подвал</t>
  </si>
  <si>
    <t>Квартира №5 Замена участка трубы на стояке отопления</t>
  </si>
  <si>
    <t>Итого за февраль</t>
  </si>
  <si>
    <t>Квартира №59 Ремонт системы отопления</t>
  </si>
  <si>
    <t xml:space="preserve">Обход подвала на предмет утечек. </t>
  </si>
  <si>
    <t>Замена участка трубы отопления. Квартира №22</t>
  </si>
  <si>
    <t>Замена участка трубы на стояке отопления в подвале</t>
  </si>
  <si>
    <t>Частичная замена стояка отопления на 2 и 3 этаже Квартира №55</t>
  </si>
  <si>
    <t>Замена полотенцесушителя Квартира №90</t>
  </si>
  <si>
    <t>Установка хомута на сток ХВС Квартира №22</t>
  </si>
  <si>
    <t>Замена участка трубы на стояке ГВС Квартира №75</t>
  </si>
  <si>
    <t>Итого за март</t>
  </si>
  <si>
    <t>Уборка снежных шапок с козырьков</t>
  </si>
  <si>
    <t>Замена отопительного прибора Квартира №59</t>
  </si>
  <si>
    <t>Ремонт системы отопления Квартира №86</t>
  </si>
  <si>
    <t>Ремонт системы отопления Квартира №39</t>
  </si>
  <si>
    <t>Отключение подъездного отопления</t>
  </si>
  <si>
    <t>Осмотр подвала на предмет утечек</t>
  </si>
  <si>
    <t xml:space="preserve">Изготовление и установка хомута на стояк ХВС в подвале </t>
  </si>
  <si>
    <t>Замена участка трубы на стояке ГВС в подвале</t>
  </si>
  <si>
    <t>Итого за апрель</t>
  </si>
  <si>
    <t>Ремонт перилл Подъезд №2</t>
  </si>
  <si>
    <t>Установка сливов на подъездные козырьки</t>
  </si>
  <si>
    <t>Ремонт фасадного освещения</t>
  </si>
  <si>
    <t>Автовышка 1,5 часа</t>
  </si>
  <si>
    <t>Отключение отопления</t>
  </si>
  <si>
    <t>Итого за май</t>
  </si>
  <si>
    <t>Замена автомата в подъезде №5</t>
  </si>
  <si>
    <t>Привоз земли</t>
  </si>
  <si>
    <t>Прочистка канализации с подвала</t>
  </si>
  <si>
    <t>Устранение течи соединения в подвале</t>
  </si>
  <si>
    <t>Прочистка центрального стояка канализации в подвале</t>
  </si>
  <si>
    <t>Замена стояка отоплоения Квартира №24</t>
  </si>
  <si>
    <t>Итого за июнь</t>
  </si>
  <si>
    <t>Итого за июль</t>
  </si>
  <si>
    <t>Работы ППР. Замена лампочек и схем. Подъезд №1-6</t>
  </si>
  <si>
    <t>Замена центрального стояка канализации и замена стояка ГВС. Замена двух участков трубы стояка ГВС</t>
  </si>
  <si>
    <t>Скос травы на придомовой территории</t>
  </si>
  <si>
    <t xml:space="preserve">Август </t>
  </si>
  <si>
    <t>Обход подвалов на предмет утечек. Утечек не обнаружено</t>
  </si>
  <si>
    <t>Итого за август</t>
  </si>
  <si>
    <t>Ремонт электрощита в ВРУ</t>
  </si>
  <si>
    <t>Ремонт системы отопления. Замена стояка отопления Квартира №82,86,90</t>
  </si>
  <si>
    <t>Изготовление и установка 38 пролетов ограждения по калькуляции</t>
  </si>
  <si>
    <t>Замена участка трубы стояка ГВС Квартира №23,26</t>
  </si>
  <si>
    <t>Запуск системы отопления</t>
  </si>
  <si>
    <t>Замена участка трубы системы отопления в подвале</t>
  </si>
  <si>
    <t>Ремонт стояка ГВс в штробе</t>
  </si>
  <si>
    <t>Развоздушка полотенцесушителя Квартира №41</t>
  </si>
  <si>
    <t>Итого за сентябрь</t>
  </si>
  <si>
    <t>Включение подъездного автомата Подъезд №4</t>
  </si>
  <si>
    <t>Изготовление и установка 44 пролетов ограждения по калькуляции</t>
  </si>
  <si>
    <t>Запуск подъездного отопления</t>
  </si>
  <si>
    <t>Прочистка канализации в подвале</t>
  </si>
  <si>
    <t>Итого за октябрь</t>
  </si>
  <si>
    <t>Установка замков на вход в подвал</t>
  </si>
  <si>
    <t>Замена стояка канализации Квартира №78</t>
  </si>
  <si>
    <t>Устранение утечки канализации в подвале</t>
  </si>
  <si>
    <t>Осмотр стояка ХВС квартира №9</t>
  </si>
  <si>
    <t>Итого за ноябрь</t>
  </si>
  <si>
    <t>Ремонт светильников. Замена лампочкк и схемы Подъезд №4,1,2,3</t>
  </si>
  <si>
    <t>Уборка сосулек с крыши Подъезд №6</t>
  </si>
  <si>
    <t>Снятие подъездных сливов</t>
  </si>
  <si>
    <t>Уборка снежных шапок и наледи с крыши</t>
  </si>
  <si>
    <t>Замена водосчетчика ХВС в подвале</t>
  </si>
  <si>
    <t>Ремонт системы отопления в подвале</t>
  </si>
  <si>
    <t>Замена участка трубы ХВС Квартира №9</t>
  </si>
  <si>
    <t>Снятие, ремонт, утсновка конвектора подъездного отопления Подъезд №3</t>
  </si>
  <si>
    <t>Замена сгона на стоке отопления Квартира №18</t>
  </si>
  <si>
    <t>Переподключени двух отопительных приборов Квартира №5</t>
  </si>
  <si>
    <t>Замена стояка отоплоения Квартира №54</t>
  </si>
  <si>
    <t>Устранение течи в квартире №47</t>
  </si>
  <si>
    <t>Итого за декабрь</t>
  </si>
  <si>
    <t>Работы ППР. Замена лампочек и схем. Подъезд №4-6</t>
  </si>
  <si>
    <t>Работы ППР Подъезд №1-3</t>
  </si>
  <si>
    <t>Ремонт светильника. Замена лампочек и патрона. Подъезд №4</t>
  </si>
  <si>
    <t>Удаление наледи и сброс снега с крыши</t>
  </si>
  <si>
    <t>Дератизация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</si>
</sst>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4" fillId="0" borderId="1" xfId="0" applyFont="1" applyBorder="1"/>
    <xf numFmtId="2" fontId="0" fillId="0" borderId="0" xfId="0" applyNumberFormat="1"/>
    <xf numFmtId="0" fontId="0" fillId="0" borderId="0" xfId="0" applyAlignment="1">
      <alignment horizontal="center"/>
    </xf>
    <xf numFmtId="0" fontId="5" fillId="0" borderId="1" xfId="0" applyFont="1" applyBorder="1"/>
    <xf numFmtId="0" fontId="1" fillId="0" borderId="0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Border="1" applyAlignment="1">
      <alignment horizontal="left" wrapText="1"/>
    </xf>
    <xf numFmtId="0" fontId="0" fillId="0" borderId="1" xfId="0" applyFill="1" applyBorder="1"/>
    <xf numFmtId="0" fontId="0" fillId="0" borderId="0" xfId="0" applyAlignment="1">
      <alignment horizontal="left"/>
    </xf>
    <xf numFmtId="2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7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0" fontId="10" fillId="0" borderId="1" xfId="0" applyFont="1" applyBorder="1"/>
    <xf numFmtId="0" fontId="8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8" fillId="0" borderId="5" xfId="0" applyFont="1" applyBorder="1"/>
    <xf numFmtId="0" fontId="8" fillId="0" borderId="3" xfId="0" applyFont="1" applyBorder="1"/>
    <xf numFmtId="0" fontId="8" fillId="0" borderId="0" xfId="0" applyFont="1"/>
    <xf numFmtId="0" fontId="5" fillId="0" borderId="0" xfId="0" applyFont="1" applyAlignment="1">
      <alignment wrapText="1"/>
    </xf>
    <xf numFmtId="2" fontId="4" fillId="0" borderId="0" xfId="0" applyNumberFormat="1" applyFont="1"/>
    <xf numFmtId="0" fontId="4" fillId="0" borderId="0" xfId="0" applyFont="1"/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/>
    <xf numFmtId="2" fontId="4" fillId="0" borderId="1" xfId="0" applyNumberFormat="1" applyFont="1" applyBorder="1"/>
    <xf numFmtId="2" fontId="4" fillId="2" borderId="1" xfId="0" applyNumberFormat="1" applyFont="1" applyFill="1" applyBorder="1"/>
    <xf numFmtId="49" fontId="4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0" fontId="8" fillId="0" borderId="1" xfId="0" applyFont="1" applyFill="1" applyBorder="1"/>
    <xf numFmtId="0" fontId="10" fillId="0" borderId="1" xfId="0" applyFont="1" applyFill="1" applyBorder="1"/>
    <xf numFmtId="0" fontId="8" fillId="0" borderId="1" xfId="0" applyFont="1" applyFill="1" applyBorder="1" applyAlignment="1">
      <alignment horizontal="left" wrapText="1"/>
    </xf>
    <xf numFmtId="2" fontId="10" fillId="0" borderId="1" xfId="0" applyNumberFormat="1" applyFont="1" applyBorder="1"/>
    <xf numFmtId="0" fontId="10" fillId="0" borderId="4" xfId="0" applyFont="1" applyFill="1" applyBorder="1" applyAlignment="1">
      <alignment wrapText="1"/>
    </xf>
    <xf numFmtId="0" fontId="11" fillId="0" borderId="1" xfId="0" applyFont="1" applyBorder="1"/>
    <xf numFmtId="4" fontId="10" fillId="0" borderId="1" xfId="0" applyNumberFormat="1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5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opLeftCell="A74" workbookViewId="0">
      <selection activeCell="B87" sqref="B87:C92"/>
    </sheetView>
  </sheetViews>
  <sheetFormatPr defaultRowHeight="15" x14ac:dyDescent="0.25"/>
  <cols>
    <col min="1" max="1" width="4.85546875" customWidth="1"/>
    <col min="2" max="2" width="46.5703125" customWidth="1"/>
    <col min="3" max="3" width="11.140625" customWidth="1"/>
    <col min="4" max="4" width="15" customWidth="1"/>
    <col min="5" max="5" width="9.7109375" customWidth="1"/>
  </cols>
  <sheetData>
    <row r="1" spans="1:9" ht="21" x14ac:dyDescent="0.35">
      <c r="A1" s="1"/>
      <c r="B1" s="74" t="s">
        <v>63</v>
      </c>
      <c r="C1" s="74"/>
      <c r="D1" s="74"/>
      <c r="E1" s="7"/>
      <c r="F1" s="7"/>
      <c r="G1" s="7"/>
      <c r="H1" s="7"/>
      <c r="I1" s="1"/>
    </row>
    <row r="2" spans="1:9" x14ac:dyDescent="0.25">
      <c r="A2" s="1"/>
      <c r="B2" s="2" t="s">
        <v>4</v>
      </c>
      <c r="C2" s="1"/>
      <c r="D2" s="1"/>
      <c r="E2" s="1"/>
      <c r="F2" s="1"/>
      <c r="G2" s="1"/>
      <c r="H2" s="1"/>
      <c r="I2" s="1"/>
    </row>
    <row r="3" spans="1:9" ht="28.9" customHeight="1" x14ac:dyDescent="0.25">
      <c r="A3" s="1"/>
      <c r="B3" s="73" t="s">
        <v>5</v>
      </c>
      <c r="C3" s="73"/>
      <c r="D3" s="73"/>
      <c r="E3" s="1"/>
      <c r="F3" s="1"/>
      <c r="G3" s="1"/>
      <c r="H3" s="1"/>
      <c r="I3" s="1"/>
    </row>
    <row r="4" spans="1:9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  <c r="I4" s="1"/>
    </row>
    <row r="5" spans="1:9" x14ac:dyDescent="0.25">
      <c r="A5" s="8"/>
      <c r="B5" s="10" t="s">
        <v>2</v>
      </c>
      <c r="C5" s="8"/>
      <c r="D5" s="8"/>
      <c r="E5" s="1"/>
      <c r="F5" s="1"/>
      <c r="G5" s="1"/>
      <c r="H5" s="1"/>
      <c r="I5" s="1"/>
    </row>
    <row r="6" spans="1:9" ht="30" x14ac:dyDescent="0.25">
      <c r="A6" s="42">
        <v>1</v>
      </c>
      <c r="B6" s="42" t="s">
        <v>55</v>
      </c>
      <c r="C6" s="42">
        <v>1223.92</v>
      </c>
      <c r="D6" s="43"/>
    </row>
    <row r="7" spans="1:9" ht="60" x14ac:dyDescent="0.25">
      <c r="A7" s="42">
        <v>2</v>
      </c>
      <c r="B7" s="42" t="s">
        <v>64</v>
      </c>
      <c r="C7" s="42">
        <v>935</v>
      </c>
      <c r="D7" s="71"/>
    </row>
    <row r="8" spans="1:9" ht="14.25" customHeight="1" x14ac:dyDescent="0.25">
      <c r="A8" s="42">
        <v>3</v>
      </c>
      <c r="B8" s="42" t="s">
        <v>65</v>
      </c>
      <c r="C8" s="42">
        <v>1004.5</v>
      </c>
      <c r="D8" s="44"/>
    </row>
    <row r="9" spans="1:9" ht="30" x14ac:dyDescent="0.25">
      <c r="A9" s="42">
        <v>4</v>
      </c>
      <c r="B9" s="42" t="s">
        <v>66</v>
      </c>
      <c r="C9" s="42">
        <v>983</v>
      </c>
      <c r="D9" s="44"/>
    </row>
    <row r="10" spans="1:9" s="5" customFormat="1" x14ac:dyDescent="0.25">
      <c r="A10" s="42">
        <v>5</v>
      </c>
      <c r="B10" s="42" t="s">
        <v>67</v>
      </c>
      <c r="C10" s="42">
        <v>697</v>
      </c>
      <c r="D10" s="44"/>
    </row>
    <row r="11" spans="1:9" s="5" customFormat="1" ht="30" x14ac:dyDescent="0.25">
      <c r="A11" s="42">
        <v>6</v>
      </c>
      <c r="B11" s="42" t="s">
        <v>68</v>
      </c>
      <c r="C11" s="42">
        <v>474.75</v>
      </c>
      <c r="D11" s="44"/>
    </row>
    <row r="12" spans="1:9" x14ac:dyDescent="0.25">
      <c r="A12" s="42"/>
      <c r="B12" s="44" t="s">
        <v>69</v>
      </c>
      <c r="C12" s="44">
        <f>SUM(C6:C11)</f>
        <v>5318.17</v>
      </c>
      <c r="D12" s="44">
        <f>C12</f>
        <v>5318.17</v>
      </c>
    </row>
    <row r="13" spans="1:9" x14ac:dyDescent="0.25">
      <c r="A13" s="42"/>
      <c r="B13" s="44" t="s">
        <v>6</v>
      </c>
      <c r="C13" s="42"/>
      <c r="D13" s="44"/>
    </row>
    <row r="14" spans="1:9" ht="30" x14ac:dyDescent="0.25">
      <c r="A14" s="42">
        <v>1</v>
      </c>
      <c r="B14" s="42" t="s">
        <v>55</v>
      </c>
      <c r="C14" s="42">
        <v>1223.92</v>
      </c>
      <c r="D14" s="44"/>
    </row>
    <row r="15" spans="1:9" ht="60" x14ac:dyDescent="0.25">
      <c r="A15" s="42">
        <v>2</v>
      </c>
      <c r="B15" s="42" t="s">
        <v>64</v>
      </c>
      <c r="C15" s="42">
        <v>935</v>
      </c>
      <c r="D15" s="44"/>
    </row>
    <row r="16" spans="1:9" ht="30" x14ac:dyDescent="0.25">
      <c r="A16" s="42">
        <v>3</v>
      </c>
      <c r="B16" s="42" t="s">
        <v>75</v>
      </c>
      <c r="C16" s="42">
        <v>2049</v>
      </c>
      <c r="D16" s="44"/>
    </row>
    <row r="17" spans="1:4" ht="30" x14ac:dyDescent="0.25">
      <c r="A17" s="42">
        <v>4</v>
      </c>
      <c r="B17" s="42" t="s">
        <v>76</v>
      </c>
      <c r="C17" s="42">
        <v>2417.5</v>
      </c>
      <c r="D17" s="42"/>
    </row>
    <row r="18" spans="1:4" x14ac:dyDescent="0.25">
      <c r="A18" s="42"/>
      <c r="B18" s="44" t="s">
        <v>77</v>
      </c>
      <c r="C18" s="42">
        <f>SUM(C14:C17)</f>
        <v>6625.42</v>
      </c>
      <c r="D18" s="44">
        <f>C18+D12</f>
        <v>11943.59</v>
      </c>
    </row>
    <row r="19" spans="1:4" x14ac:dyDescent="0.25">
      <c r="A19" s="45"/>
      <c r="B19" s="44" t="s">
        <v>3</v>
      </c>
      <c r="C19" s="42"/>
      <c r="D19" s="44"/>
    </row>
    <row r="20" spans="1:4" ht="30" x14ac:dyDescent="0.25">
      <c r="A20" s="45">
        <v>1</v>
      </c>
      <c r="B20" s="42" t="s">
        <v>55</v>
      </c>
      <c r="C20" s="42">
        <v>1223.92</v>
      </c>
      <c r="D20" s="47"/>
    </row>
    <row r="21" spans="1:4" ht="60" x14ac:dyDescent="0.25">
      <c r="A21" s="16">
        <v>2</v>
      </c>
      <c r="B21" s="42" t="s">
        <v>64</v>
      </c>
      <c r="C21" s="16">
        <v>935</v>
      </c>
      <c r="D21" s="16"/>
    </row>
    <row r="22" spans="1:4" x14ac:dyDescent="0.25">
      <c r="A22" s="16">
        <v>3</v>
      </c>
      <c r="B22" s="42" t="s">
        <v>79</v>
      </c>
      <c r="C22" s="42">
        <v>316.5</v>
      </c>
      <c r="D22" s="18"/>
    </row>
    <row r="23" spans="1:4" x14ac:dyDescent="0.25">
      <c r="A23" s="16">
        <v>4</v>
      </c>
      <c r="B23" s="42" t="s">
        <v>80</v>
      </c>
      <c r="C23" s="42">
        <v>1844.5</v>
      </c>
      <c r="D23" s="18"/>
    </row>
    <row r="24" spans="1:4" ht="30" x14ac:dyDescent="0.25">
      <c r="A24" s="16">
        <v>5</v>
      </c>
      <c r="B24" s="42" t="s">
        <v>81</v>
      </c>
      <c r="C24" s="42">
        <v>1698</v>
      </c>
      <c r="D24" s="18"/>
    </row>
    <row r="25" spans="1:4" ht="30" x14ac:dyDescent="0.25">
      <c r="A25" s="16">
        <v>6</v>
      </c>
      <c r="B25" s="42" t="s">
        <v>82</v>
      </c>
      <c r="C25" s="42">
        <v>2027</v>
      </c>
      <c r="D25" s="18"/>
    </row>
    <row r="26" spans="1:4" x14ac:dyDescent="0.25">
      <c r="A26" s="16">
        <v>7</v>
      </c>
      <c r="B26" s="42" t="s">
        <v>83</v>
      </c>
      <c r="C26" s="42">
        <v>1959</v>
      </c>
      <c r="D26" s="18"/>
    </row>
    <row r="27" spans="1:4" x14ac:dyDescent="0.25">
      <c r="A27" s="16">
        <v>8</v>
      </c>
      <c r="B27" s="42" t="s">
        <v>84</v>
      </c>
      <c r="C27" s="42">
        <v>668</v>
      </c>
      <c r="D27" s="18"/>
    </row>
    <row r="28" spans="1:4" ht="30" x14ac:dyDescent="0.25">
      <c r="A28" s="16">
        <v>9</v>
      </c>
      <c r="B28" s="42" t="s">
        <v>85</v>
      </c>
      <c r="C28" s="42">
        <v>426.5</v>
      </c>
      <c r="D28" s="18"/>
    </row>
    <row r="29" spans="1:4" x14ac:dyDescent="0.25">
      <c r="A29" s="16"/>
      <c r="B29" s="44" t="s">
        <v>86</v>
      </c>
      <c r="C29" s="42">
        <f>SUM(C20:C28)</f>
        <v>11098.42</v>
      </c>
      <c r="D29" s="18">
        <f>C29+D18</f>
        <v>23042.010000000002</v>
      </c>
    </row>
    <row r="30" spans="1:4" x14ac:dyDescent="0.25">
      <c r="A30" s="16"/>
      <c r="B30" s="44" t="s">
        <v>7</v>
      </c>
      <c r="C30" s="42"/>
      <c r="D30" s="18"/>
    </row>
    <row r="31" spans="1:4" ht="30" x14ac:dyDescent="0.25">
      <c r="A31" s="16">
        <v>1</v>
      </c>
      <c r="B31" s="42" t="s">
        <v>55</v>
      </c>
      <c r="C31" s="42">
        <v>1223.92</v>
      </c>
      <c r="D31" s="18"/>
    </row>
    <row r="32" spans="1:4" ht="60" x14ac:dyDescent="0.25">
      <c r="A32" s="16">
        <v>2</v>
      </c>
      <c r="B32" s="42" t="s">
        <v>64</v>
      </c>
      <c r="C32" s="42">
        <v>935</v>
      </c>
      <c r="D32" s="18"/>
    </row>
    <row r="33" spans="1:4" x14ac:dyDescent="0.25">
      <c r="A33" s="16">
        <v>3</v>
      </c>
      <c r="B33" s="42" t="s">
        <v>91</v>
      </c>
      <c r="C33" s="42">
        <v>316.5</v>
      </c>
      <c r="D33" s="18"/>
    </row>
    <row r="34" spans="1:4" x14ac:dyDescent="0.25">
      <c r="A34" s="16">
        <v>4</v>
      </c>
      <c r="B34" s="42" t="s">
        <v>92</v>
      </c>
      <c r="C34" s="42">
        <v>316.5</v>
      </c>
      <c r="D34" s="18"/>
    </row>
    <row r="35" spans="1:4" ht="30" x14ac:dyDescent="0.25">
      <c r="A35" s="16">
        <v>5</v>
      </c>
      <c r="B35" s="42" t="s">
        <v>93</v>
      </c>
      <c r="C35" s="42">
        <v>791</v>
      </c>
      <c r="D35" s="18"/>
    </row>
    <row r="36" spans="1:4" ht="30" x14ac:dyDescent="0.25">
      <c r="A36" s="16">
        <v>6</v>
      </c>
      <c r="B36" s="42" t="s">
        <v>81</v>
      </c>
      <c r="C36" s="42">
        <v>3332</v>
      </c>
      <c r="D36" s="18"/>
    </row>
    <row r="37" spans="1:4" ht="30" x14ac:dyDescent="0.25">
      <c r="A37" s="45">
        <v>7</v>
      </c>
      <c r="B37" s="48" t="s">
        <v>81</v>
      </c>
      <c r="C37" s="45">
        <v>1305.5</v>
      </c>
      <c r="D37" s="47"/>
    </row>
    <row r="38" spans="1:4" x14ac:dyDescent="0.25">
      <c r="A38" s="45">
        <v>8</v>
      </c>
      <c r="B38" s="48" t="s">
        <v>94</v>
      </c>
      <c r="C38" s="45">
        <v>1723.5</v>
      </c>
      <c r="D38" s="47"/>
    </row>
    <row r="39" spans="1:4" x14ac:dyDescent="0.25">
      <c r="A39" s="45"/>
      <c r="B39" s="49" t="s">
        <v>95</v>
      </c>
      <c r="C39" s="47">
        <f>SUM(C31:C38)</f>
        <v>9943.92</v>
      </c>
      <c r="D39" s="47">
        <f>C39+D29</f>
        <v>32985.93</v>
      </c>
    </row>
    <row r="40" spans="1:4" x14ac:dyDescent="0.25">
      <c r="A40" s="45"/>
      <c r="B40" s="49" t="s">
        <v>8</v>
      </c>
      <c r="C40" s="47"/>
      <c r="D40" s="47"/>
    </row>
    <row r="41" spans="1:4" ht="30" x14ac:dyDescent="0.25">
      <c r="A41" s="45">
        <v>1</v>
      </c>
      <c r="B41" s="42" t="s">
        <v>55</v>
      </c>
      <c r="C41" s="45">
        <v>1223.92</v>
      </c>
      <c r="D41" s="47"/>
    </row>
    <row r="42" spans="1:4" ht="60" x14ac:dyDescent="0.25">
      <c r="A42" s="45">
        <v>2</v>
      </c>
      <c r="B42" s="42" t="s">
        <v>64</v>
      </c>
      <c r="C42" s="45">
        <v>935</v>
      </c>
      <c r="D42" s="47"/>
    </row>
    <row r="43" spans="1:4" x14ac:dyDescent="0.25">
      <c r="A43" s="45">
        <v>3</v>
      </c>
      <c r="B43" s="48" t="s">
        <v>100</v>
      </c>
      <c r="C43" s="45">
        <v>316.5</v>
      </c>
      <c r="D43" s="47"/>
    </row>
    <row r="44" spans="1:4" x14ac:dyDescent="0.25">
      <c r="A44" s="45"/>
      <c r="B44" s="49" t="s">
        <v>101</v>
      </c>
      <c r="C44" s="47">
        <f>SUM(C41:C43)</f>
        <v>2475.42</v>
      </c>
      <c r="D44" s="47">
        <f>C44+D39</f>
        <v>35461.35</v>
      </c>
    </row>
    <row r="45" spans="1:4" x14ac:dyDescent="0.25">
      <c r="A45" s="45"/>
      <c r="B45" s="49" t="s">
        <v>9</v>
      </c>
      <c r="C45" s="45"/>
      <c r="D45" s="47"/>
    </row>
    <row r="46" spans="1:4" ht="30" x14ac:dyDescent="0.25">
      <c r="A46" s="45">
        <v>1</v>
      </c>
      <c r="B46" s="42" t="s">
        <v>55</v>
      </c>
      <c r="C46" s="45">
        <v>1223.92</v>
      </c>
      <c r="D46" s="47"/>
    </row>
    <row r="47" spans="1:4" ht="60" x14ac:dyDescent="0.25">
      <c r="A47" s="45">
        <v>2</v>
      </c>
      <c r="B47" s="42" t="s">
        <v>64</v>
      </c>
      <c r="C47" s="45">
        <v>935</v>
      </c>
      <c r="D47" s="47"/>
    </row>
    <row r="48" spans="1:4" x14ac:dyDescent="0.25">
      <c r="A48" s="45">
        <v>3</v>
      </c>
      <c r="B48" s="48" t="s">
        <v>104</v>
      </c>
      <c r="C48" s="45">
        <v>949.5</v>
      </c>
      <c r="D48" s="47"/>
    </row>
    <row r="49" spans="1:4" x14ac:dyDescent="0.25">
      <c r="A49" s="45">
        <v>4</v>
      </c>
      <c r="B49" s="48" t="s">
        <v>105</v>
      </c>
      <c r="C49" s="45">
        <v>158.25</v>
      </c>
      <c r="D49" s="47"/>
    </row>
    <row r="50" spans="1:4" ht="30" x14ac:dyDescent="0.25">
      <c r="A50" s="45">
        <v>5</v>
      </c>
      <c r="B50" s="42" t="s">
        <v>106</v>
      </c>
      <c r="C50" s="45">
        <f>949.5+949.5</f>
        <v>1899</v>
      </c>
      <c r="D50" s="47"/>
    </row>
    <row r="51" spans="1:4" x14ac:dyDescent="0.25">
      <c r="A51" s="45">
        <v>6</v>
      </c>
      <c r="B51" s="48" t="s">
        <v>107</v>
      </c>
      <c r="C51" s="45">
        <v>5337</v>
      </c>
      <c r="D51" s="47"/>
    </row>
    <row r="52" spans="1:4" x14ac:dyDescent="0.25">
      <c r="A52" s="45"/>
      <c r="B52" s="49" t="s">
        <v>108</v>
      </c>
      <c r="C52" s="45">
        <f>SUM(C46:C51)</f>
        <v>10502.67</v>
      </c>
      <c r="D52" s="47">
        <f>C52+D44</f>
        <v>45964.02</v>
      </c>
    </row>
    <row r="53" spans="1:4" x14ac:dyDescent="0.25">
      <c r="A53" s="45"/>
      <c r="B53" s="49" t="s">
        <v>10</v>
      </c>
      <c r="C53" s="45"/>
      <c r="D53" s="47"/>
    </row>
    <row r="54" spans="1:4" ht="30" x14ac:dyDescent="0.25">
      <c r="A54" s="45">
        <v>1</v>
      </c>
      <c r="B54" s="42" t="s">
        <v>55</v>
      </c>
      <c r="C54" s="45">
        <v>1223.92</v>
      </c>
      <c r="D54" s="47"/>
    </row>
    <row r="55" spans="1:4" ht="60" x14ac:dyDescent="0.25">
      <c r="A55" s="45">
        <v>2</v>
      </c>
      <c r="B55" s="42" t="s">
        <v>64</v>
      </c>
      <c r="C55" s="45">
        <v>935</v>
      </c>
      <c r="D55" s="47"/>
    </row>
    <row r="56" spans="1:4" x14ac:dyDescent="0.25">
      <c r="A56" s="45"/>
      <c r="B56" s="49" t="s">
        <v>109</v>
      </c>
      <c r="C56" s="47">
        <f>SUM(C54:C55)</f>
        <v>2158.92</v>
      </c>
      <c r="D56" s="47">
        <f>C56+D52</f>
        <v>48122.939999999995</v>
      </c>
    </row>
    <row r="57" spans="1:4" x14ac:dyDescent="0.25">
      <c r="A57" s="45"/>
      <c r="B57" s="49" t="s">
        <v>113</v>
      </c>
      <c r="C57" s="45"/>
      <c r="D57" s="47"/>
    </row>
    <row r="58" spans="1:4" ht="30" x14ac:dyDescent="0.25">
      <c r="A58" s="45">
        <v>1</v>
      </c>
      <c r="B58" s="42" t="s">
        <v>55</v>
      </c>
      <c r="C58" s="45">
        <v>1223.92</v>
      </c>
      <c r="D58" s="47"/>
    </row>
    <row r="59" spans="1:4" ht="60" x14ac:dyDescent="0.25">
      <c r="A59" s="45">
        <v>2</v>
      </c>
      <c r="B59" s="42" t="s">
        <v>64</v>
      </c>
      <c r="C59" s="45">
        <v>935</v>
      </c>
      <c r="D59" s="47"/>
    </row>
    <row r="60" spans="1:4" ht="30" x14ac:dyDescent="0.25">
      <c r="A60" s="45">
        <v>3</v>
      </c>
      <c r="B60" s="48" t="s">
        <v>114</v>
      </c>
      <c r="C60" s="45">
        <v>316.5</v>
      </c>
      <c r="D60" s="47"/>
    </row>
    <row r="61" spans="1:4" x14ac:dyDescent="0.25">
      <c r="A61" s="45"/>
      <c r="B61" s="49" t="s">
        <v>115</v>
      </c>
      <c r="C61" s="47">
        <f>SUM(C58:C60)</f>
        <v>2475.42</v>
      </c>
      <c r="D61" s="47">
        <f>C61+D56</f>
        <v>50598.359999999993</v>
      </c>
    </row>
    <row r="62" spans="1:4" x14ac:dyDescent="0.25">
      <c r="A62" s="45"/>
      <c r="B62" s="49" t="s">
        <v>12</v>
      </c>
      <c r="C62" s="45"/>
      <c r="D62" s="47"/>
    </row>
    <row r="63" spans="1:4" ht="30" x14ac:dyDescent="0.25">
      <c r="A63" s="45">
        <v>1</v>
      </c>
      <c r="B63" s="42" t="s">
        <v>55</v>
      </c>
      <c r="C63" s="45">
        <v>1223.92</v>
      </c>
      <c r="D63" s="47"/>
    </row>
    <row r="64" spans="1:4" ht="60" x14ac:dyDescent="0.25">
      <c r="A64" s="45">
        <v>2</v>
      </c>
      <c r="B64" s="42" t="s">
        <v>64</v>
      </c>
      <c r="C64" s="45">
        <v>935</v>
      </c>
      <c r="D64" s="47"/>
    </row>
    <row r="65" spans="1:4" ht="30" x14ac:dyDescent="0.25">
      <c r="A65" s="45">
        <v>3</v>
      </c>
      <c r="B65" s="48" t="s">
        <v>119</v>
      </c>
      <c r="C65" s="45">
        <v>849</v>
      </c>
      <c r="D65" s="47"/>
    </row>
    <row r="66" spans="1:4" x14ac:dyDescent="0.25">
      <c r="A66" s="45">
        <v>4</v>
      </c>
      <c r="B66" s="48" t="s">
        <v>120</v>
      </c>
      <c r="C66" s="45">
        <v>949.5</v>
      </c>
      <c r="D66" s="47"/>
    </row>
    <row r="67" spans="1:4" ht="30" x14ac:dyDescent="0.25">
      <c r="A67" s="45">
        <v>5</v>
      </c>
      <c r="B67" s="48" t="s">
        <v>121</v>
      </c>
      <c r="C67" s="45">
        <v>3233.5</v>
      </c>
      <c r="D67" s="47"/>
    </row>
    <row r="68" spans="1:4" x14ac:dyDescent="0.25">
      <c r="A68" s="45">
        <v>6</v>
      </c>
      <c r="B68" s="48" t="s">
        <v>122</v>
      </c>
      <c r="C68" s="45">
        <v>3046.5</v>
      </c>
      <c r="D68" s="47"/>
    </row>
    <row r="69" spans="1:4" x14ac:dyDescent="0.25">
      <c r="A69" s="45">
        <v>7</v>
      </c>
      <c r="B69" s="48" t="s">
        <v>123</v>
      </c>
      <c r="C69" s="45">
        <v>316.5</v>
      </c>
      <c r="D69" s="47"/>
    </row>
    <row r="70" spans="1:4" x14ac:dyDescent="0.25">
      <c r="A70" s="45"/>
      <c r="B70" s="49" t="s">
        <v>124</v>
      </c>
      <c r="C70" s="47">
        <f>SUM(C63:C69)</f>
        <v>10553.92</v>
      </c>
      <c r="D70" s="47">
        <f>C70+D61</f>
        <v>61152.279999999992</v>
      </c>
    </row>
    <row r="71" spans="1:4" x14ac:dyDescent="0.25">
      <c r="A71" s="45"/>
      <c r="B71" s="49" t="s">
        <v>13</v>
      </c>
      <c r="C71" s="45"/>
      <c r="D71" s="47"/>
    </row>
    <row r="72" spans="1:4" ht="30" x14ac:dyDescent="0.25">
      <c r="A72" s="45">
        <v>1</v>
      </c>
      <c r="B72" s="42" t="s">
        <v>55</v>
      </c>
      <c r="C72" s="45">
        <v>1223.92</v>
      </c>
      <c r="D72" s="47"/>
    </row>
    <row r="73" spans="1:4" ht="60" x14ac:dyDescent="0.25">
      <c r="A73" s="45">
        <v>2</v>
      </c>
      <c r="B73" s="42" t="s">
        <v>64</v>
      </c>
      <c r="C73" s="45">
        <v>935</v>
      </c>
      <c r="D73" s="47"/>
    </row>
    <row r="74" spans="1:4" x14ac:dyDescent="0.25">
      <c r="A74" s="45">
        <v>3</v>
      </c>
      <c r="B74" s="48" t="s">
        <v>127</v>
      </c>
      <c r="C74" s="45">
        <v>316.5</v>
      </c>
      <c r="D74" s="47"/>
    </row>
    <row r="75" spans="1:4" x14ac:dyDescent="0.25">
      <c r="A75" s="45">
        <v>4</v>
      </c>
      <c r="B75" s="48" t="s">
        <v>128</v>
      </c>
      <c r="C75" s="45">
        <v>1266</v>
      </c>
      <c r="D75" s="47"/>
    </row>
    <row r="76" spans="1:4" x14ac:dyDescent="0.25">
      <c r="A76" s="45"/>
      <c r="B76" s="49" t="s">
        <v>129</v>
      </c>
      <c r="C76" s="47">
        <f>SUM(C72:C75)</f>
        <v>3741.42</v>
      </c>
      <c r="D76" s="47">
        <f>C76+D70</f>
        <v>64893.69999999999</v>
      </c>
    </row>
    <row r="77" spans="1:4" x14ac:dyDescent="0.25">
      <c r="A77" s="45"/>
      <c r="B77" s="49" t="s">
        <v>14</v>
      </c>
      <c r="C77" s="45"/>
      <c r="D77" s="47"/>
    </row>
    <row r="78" spans="1:4" ht="30" x14ac:dyDescent="0.25">
      <c r="A78" s="45">
        <v>1</v>
      </c>
      <c r="B78" s="42" t="s">
        <v>55</v>
      </c>
      <c r="C78" s="45">
        <v>1223.92</v>
      </c>
      <c r="D78" s="47"/>
    </row>
    <row r="79" spans="1:4" ht="60" x14ac:dyDescent="0.25">
      <c r="A79" s="45">
        <v>2</v>
      </c>
      <c r="B79" s="42" t="s">
        <v>64</v>
      </c>
      <c r="C79" s="45">
        <v>935</v>
      </c>
      <c r="D79" s="47"/>
    </row>
    <row r="80" spans="1:4" x14ac:dyDescent="0.25">
      <c r="A80" s="45">
        <v>3</v>
      </c>
      <c r="B80" s="48" t="s">
        <v>132</v>
      </c>
      <c r="C80" s="45">
        <v>1424.25</v>
      </c>
      <c r="D80" s="47"/>
    </row>
    <row r="81" spans="1:4" x14ac:dyDescent="0.25">
      <c r="A81" s="45">
        <v>4</v>
      </c>
      <c r="B81" s="48" t="s">
        <v>133</v>
      </c>
      <c r="C81" s="45">
        <v>633</v>
      </c>
      <c r="D81" s="47"/>
    </row>
    <row r="82" spans="1:4" ht="30" x14ac:dyDescent="0.25">
      <c r="A82" s="45">
        <v>5</v>
      </c>
      <c r="B82" s="48" t="s">
        <v>106</v>
      </c>
      <c r="C82" s="45">
        <v>1266</v>
      </c>
      <c r="D82" s="47"/>
    </row>
    <row r="83" spans="1:4" x14ac:dyDescent="0.25">
      <c r="A83" s="45"/>
      <c r="B83" s="49" t="s">
        <v>134</v>
      </c>
      <c r="C83" s="47">
        <f>SUM(C78:C82)</f>
        <v>5482.17</v>
      </c>
      <c r="D83" s="47">
        <f>C83+D76</f>
        <v>70375.87</v>
      </c>
    </row>
    <row r="84" spans="1:4" x14ac:dyDescent="0.25">
      <c r="A84" s="45"/>
      <c r="B84" s="49" t="s">
        <v>15</v>
      </c>
      <c r="C84" s="45"/>
      <c r="D84" s="47"/>
    </row>
    <row r="85" spans="1:4" ht="30" x14ac:dyDescent="0.25">
      <c r="A85" s="45">
        <v>1</v>
      </c>
      <c r="B85" s="42" t="s">
        <v>55</v>
      </c>
      <c r="C85" s="45">
        <v>1223.92</v>
      </c>
      <c r="D85" s="47"/>
    </row>
    <row r="86" spans="1:4" ht="60" x14ac:dyDescent="0.25">
      <c r="A86" s="45">
        <v>2</v>
      </c>
      <c r="B86" s="42" t="s">
        <v>64</v>
      </c>
      <c r="C86" s="45">
        <v>935</v>
      </c>
      <c r="D86" s="47"/>
    </row>
    <row r="87" spans="1:4" ht="30" x14ac:dyDescent="0.25">
      <c r="A87" s="45">
        <v>3</v>
      </c>
      <c r="B87" s="48" t="s">
        <v>142</v>
      </c>
      <c r="C87" s="45">
        <v>2100</v>
      </c>
      <c r="D87" s="47"/>
    </row>
    <row r="88" spans="1:4" ht="30" x14ac:dyDescent="0.25">
      <c r="A88" s="45">
        <v>4</v>
      </c>
      <c r="B88" s="48" t="s">
        <v>81</v>
      </c>
      <c r="C88" s="45">
        <v>3549</v>
      </c>
      <c r="D88" s="47"/>
    </row>
    <row r="89" spans="1:4" x14ac:dyDescent="0.25">
      <c r="A89" s="45">
        <v>5</v>
      </c>
      <c r="B89" s="48" t="s">
        <v>143</v>
      </c>
      <c r="C89" s="45">
        <v>1416</v>
      </c>
      <c r="D89" s="47"/>
    </row>
    <row r="90" spans="1:4" ht="30" x14ac:dyDescent="0.25">
      <c r="A90" s="45">
        <v>6</v>
      </c>
      <c r="B90" s="48" t="s">
        <v>144</v>
      </c>
      <c r="C90" s="45">
        <v>2848.5</v>
      </c>
      <c r="D90" s="47"/>
    </row>
    <row r="91" spans="1:4" x14ac:dyDescent="0.25">
      <c r="A91" s="45">
        <v>7</v>
      </c>
      <c r="B91" s="48" t="s">
        <v>145</v>
      </c>
      <c r="C91" s="45">
        <v>1526</v>
      </c>
      <c r="D91" s="47"/>
    </row>
    <row r="92" spans="1:4" x14ac:dyDescent="0.25">
      <c r="A92" s="45">
        <v>8</v>
      </c>
      <c r="B92" s="48" t="s">
        <v>146</v>
      </c>
      <c r="C92" s="45">
        <v>949.5</v>
      </c>
      <c r="D92" s="47"/>
    </row>
    <row r="93" spans="1:4" x14ac:dyDescent="0.25">
      <c r="A93" s="45"/>
      <c r="B93" s="49" t="s">
        <v>147</v>
      </c>
      <c r="C93" s="47">
        <f>SUM(C85:C92)</f>
        <v>14547.92</v>
      </c>
      <c r="D93" s="47">
        <f>C93+D83</f>
        <v>84923.79</v>
      </c>
    </row>
    <row r="94" spans="1:4" x14ac:dyDescent="0.25">
      <c r="A94" s="45"/>
      <c r="B94" s="48"/>
      <c r="C94" s="45"/>
      <c r="D94" s="47"/>
    </row>
    <row r="95" spans="1:4" x14ac:dyDescent="0.25">
      <c r="A95" s="45"/>
      <c r="B95" s="48"/>
      <c r="C95" s="45"/>
      <c r="D95" s="47"/>
    </row>
    <row r="96" spans="1:4" x14ac:dyDescent="0.25">
      <c r="A96" s="45"/>
      <c r="B96" s="48"/>
      <c r="C96" s="45"/>
      <c r="D96" s="47"/>
    </row>
    <row r="97" spans="1:4" x14ac:dyDescent="0.25">
      <c r="A97" s="45"/>
      <c r="B97" s="48"/>
      <c r="C97" s="45"/>
      <c r="D97" s="47"/>
    </row>
    <row r="98" spans="1:4" x14ac:dyDescent="0.25">
      <c r="A98" s="45"/>
      <c r="B98" s="44"/>
      <c r="C98" s="18"/>
      <c r="D98" s="4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B22" sqref="B22:C24"/>
    </sheetView>
  </sheetViews>
  <sheetFormatPr defaultRowHeight="15" x14ac:dyDescent="0.25"/>
  <cols>
    <col min="1" max="1" width="5.140625" customWidth="1"/>
    <col min="2" max="2" width="45" customWidth="1"/>
    <col min="3" max="3" width="10.85546875" customWidth="1"/>
    <col min="4" max="4" width="10.5703125" customWidth="1"/>
  </cols>
  <sheetData>
    <row r="1" spans="1:4" ht="15.75" x14ac:dyDescent="0.25">
      <c r="A1" s="1"/>
      <c r="B1" s="74" t="s">
        <v>63</v>
      </c>
      <c r="C1" s="74"/>
      <c r="D1" s="74"/>
    </row>
    <row r="2" spans="1:4" x14ac:dyDescent="0.25">
      <c r="A2" s="1"/>
      <c r="B2" s="2" t="s">
        <v>4</v>
      </c>
      <c r="C2" s="1"/>
      <c r="D2" s="1"/>
    </row>
    <row r="3" spans="1:4" ht="15.75" x14ac:dyDescent="0.25">
      <c r="A3" s="1"/>
      <c r="B3" s="73" t="s">
        <v>35</v>
      </c>
      <c r="C3" s="73"/>
      <c r="D3" s="73"/>
    </row>
    <row r="4" spans="1:4" ht="26.25" x14ac:dyDescent="0.25">
      <c r="A4" s="8"/>
      <c r="B4" s="9" t="s">
        <v>0</v>
      </c>
      <c r="C4" s="9" t="s">
        <v>1</v>
      </c>
      <c r="D4" s="9" t="s">
        <v>26</v>
      </c>
    </row>
    <row r="5" spans="1:4" x14ac:dyDescent="0.25">
      <c r="A5" s="8"/>
      <c r="B5" s="17" t="s">
        <v>2</v>
      </c>
      <c r="C5" s="8"/>
      <c r="D5" s="8"/>
    </row>
    <row r="6" spans="1:4" ht="30" x14ac:dyDescent="0.25">
      <c r="A6" s="42">
        <v>1</v>
      </c>
      <c r="B6" s="42" t="s">
        <v>70</v>
      </c>
      <c r="C6" s="42">
        <v>1587</v>
      </c>
      <c r="D6" s="44"/>
    </row>
    <row r="7" spans="1:4" ht="30" x14ac:dyDescent="0.25">
      <c r="A7" s="42">
        <v>2</v>
      </c>
      <c r="B7" s="42" t="s">
        <v>71</v>
      </c>
      <c r="C7" s="42">
        <v>636</v>
      </c>
      <c r="D7" s="44"/>
    </row>
    <row r="8" spans="1:4" x14ac:dyDescent="0.25">
      <c r="A8" s="42"/>
      <c r="B8" s="44" t="s">
        <v>69</v>
      </c>
      <c r="C8" s="44">
        <f>SUM(C6:C7)</f>
        <v>2223</v>
      </c>
      <c r="D8" s="44">
        <f>C8</f>
        <v>2223</v>
      </c>
    </row>
    <row r="9" spans="1:4" x14ac:dyDescent="0.25">
      <c r="A9" s="16"/>
      <c r="B9" s="47" t="s">
        <v>7</v>
      </c>
      <c r="C9" s="45"/>
      <c r="D9" s="45"/>
    </row>
    <row r="10" spans="1:4" x14ac:dyDescent="0.25">
      <c r="A10" s="16">
        <v>1</v>
      </c>
      <c r="B10" s="45" t="s">
        <v>98</v>
      </c>
      <c r="C10" s="45">
        <v>3665.25</v>
      </c>
      <c r="D10" s="45"/>
    </row>
    <row r="11" spans="1:4" x14ac:dyDescent="0.25">
      <c r="A11" s="16">
        <v>2</v>
      </c>
      <c r="B11" s="45" t="s">
        <v>99</v>
      </c>
      <c r="C11" s="45">
        <v>2250</v>
      </c>
      <c r="D11" s="45"/>
    </row>
    <row r="12" spans="1:4" x14ac:dyDescent="0.25">
      <c r="A12" s="16"/>
      <c r="B12" s="47" t="s">
        <v>95</v>
      </c>
      <c r="C12" s="47">
        <f>SUM(C10:C11)</f>
        <v>5915.25</v>
      </c>
      <c r="D12" s="47">
        <f>C12+D8</f>
        <v>8138.25</v>
      </c>
    </row>
    <row r="13" spans="1:4" x14ac:dyDescent="0.25">
      <c r="A13" s="42"/>
      <c r="B13" s="44" t="s">
        <v>8</v>
      </c>
      <c r="C13" s="42"/>
      <c r="D13" s="42"/>
    </row>
    <row r="14" spans="1:4" x14ac:dyDescent="0.25">
      <c r="A14" s="45">
        <v>1</v>
      </c>
      <c r="B14" s="42" t="s">
        <v>102</v>
      </c>
      <c r="C14" s="45">
        <v>905.25</v>
      </c>
      <c r="D14" s="47">
        <f>C14+D12</f>
        <v>9043.5</v>
      </c>
    </row>
    <row r="15" spans="1:4" x14ac:dyDescent="0.25">
      <c r="A15" s="45"/>
      <c r="B15" s="44" t="s">
        <v>10</v>
      </c>
      <c r="C15" s="42"/>
      <c r="D15" s="47"/>
    </row>
    <row r="16" spans="1:4" ht="30" x14ac:dyDescent="0.25">
      <c r="A16" s="45">
        <v>1</v>
      </c>
      <c r="B16" s="42" t="s">
        <v>110</v>
      </c>
      <c r="C16" s="45">
        <v>7900</v>
      </c>
      <c r="D16" s="47">
        <f>C16+D14</f>
        <v>16943.5</v>
      </c>
    </row>
    <row r="17" spans="1:4" x14ac:dyDescent="0.25">
      <c r="A17" s="48"/>
      <c r="B17" s="44" t="s">
        <v>12</v>
      </c>
      <c r="C17" s="49"/>
      <c r="D17" s="47"/>
    </row>
    <row r="18" spans="1:4" x14ac:dyDescent="0.25">
      <c r="A18" s="45">
        <v>1</v>
      </c>
      <c r="B18" s="42" t="s">
        <v>125</v>
      </c>
      <c r="C18" s="44">
        <v>301.75</v>
      </c>
      <c r="D18" s="47">
        <f>C18+D16</f>
        <v>17245.25</v>
      </c>
    </row>
    <row r="19" spans="1:4" x14ac:dyDescent="0.25">
      <c r="A19" s="50"/>
      <c r="B19" s="68" t="s">
        <v>14</v>
      </c>
      <c r="C19" s="68"/>
      <c r="D19" s="72"/>
    </row>
    <row r="20" spans="1:4" ht="30" x14ac:dyDescent="0.25">
      <c r="A20" s="48">
        <v>1</v>
      </c>
      <c r="B20" s="42" t="s">
        <v>135</v>
      </c>
      <c r="C20" s="47">
        <f>995.25+2201</f>
        <v>3196.25</v>
      </c>
      <c r="D20" s="47">
        <f>C20+D18</f>
        <v>20441.5</v>
      </c>
    </row>
    <row r="21" spans="1:4" x14ac:dyDescent="0.25">
      <c r="A21" s="45"/>
      <c r="B21" s="49" t="s">
        <v>15</v>
      </c>
      <c r="C21" s="47"/>
      <c r="D21" s="47"/>
    </row>
    <row r="22" spans="1:4" ht="30" x14ac:dyDescent="0.25">
      <c r="A22" s="45">
        <v>1</v>
      </c>
      <c r="B22" s="42" t="s">
        <v>148</v>
      </c>
      <c r="C22" s="48">
        <v>3592.5</v>
      </c>
      <c r="D22" s="47"/>
    </row>
    <row r="23" spans="1:4" ht="15" customHeight="1" x14ac:dyDescent="0.25">
      <c r="A23" s="48">
        <v>2</v>
      </c>
      <c r="B23" s="42" t="s">
        <v>149</v>
      </c>
      <c r="C23" s="48">
        <v>3332.5</v>
      </c>
      <c r="D23" s="47"/>
    </row>
    <row r="24" spans="1:4" ht="30" x14ac:dyDescent="0.25">
      <c r="A24" s="48">
        <v>3</v>
      </c>
      <c r="B24" s="48" t="s">
        <v>150</v>
      </c>
      <c r="C24" s="48">
        <v>995.25</v>
      </c>
      <c r="D24" s="47"/>
    </row>
    <row r="25" spans="1:4" ht="15" customHeight="1" x14ac:dyDescent="0.25">
      <c r="A25" s="48"/>
      <c r="B25" s="49" t="s">
        <v>147</v>
      </c>
      <c r="C25" s="49">
        <f>SUM(C22:C24)</f>
        <v>7920.25</v>
      </c>
      <c r="D25" s="47">
        <f>C25+D20</f>
        <v>28361.75</v>
      </c>
    </row>
    <row r="26" spans="1:4" ht="15" customHeight="1" x14ac:dyDescent="0.25">
      <c r="A26" s="48"/>
      <c r="B26" s="49"/>
      <c r="C26" s="49"/>
      <c r="D26" s="47"/>
    </row>
    <row r="27" spans="1:4" x14ac:dyDescent="0.25">
      <c r="A27" s="45"/>
      <c r="B27" s="44"/>
      <c r="C27" s="48"/>
      <c r="D27" s="47"/>
    </row>
    <row r="28" spans="1:4" x14ac:dyDescent="0.25">
      <c r="A28" s="45"/>
      <c r="B28" s="42"/>
      <c r="C28" s="48"/>
      <c r="D28" s="47"/>
    </row>
    <row r="29" spans="1:4" x14ac:dyDescent="0.25">
      <c r="A29" s="45"/>
      <c r="B29" s="42"/>
      <c r="C29" s="48"/>
      <c r="D29" s="47"/>
    </row>
    <row r="30" spans="1:4" x14ac:dyDescent="0.25">
      <c r="A30" s="45"/>
      <c r="B30" s="42"/>
      <c r="C30" s="48"/>
      <c r="D30" s="47"/>
    </row>
    <row r="31" spans="1:4" x14ac:dyDescent="0.25">
      <c r="A31" s="45"/>
      <c r="B31" s="42"/>
      <c r="C31" s="48"/>
      <c r="D31" s="47"/>
    </row>
    <row r="32" spans="1:4" x14ac:dyDescent="0.25">
      <c r="A32" s="45"/>
      <c r="B32" s="44"/>
      <c r="C32" s="48"/>
      <c r="D32" s="47"/>
    </row>
    <row r="33" spans="1:4" x14ac:dyDescent="0.25">
      <c r="A33" s="45"/>
      <c r="B33" s="48"/>
      <c r="C33" s="48"/>
      <c r="D33" s="47"/>
    </row>
    <row r="34" spans="1:4" x14ac:dyDescent="0.25">
      <c r="A34" s="45"/>
      <c r="B34" s="48"/>
      <c r="C34" s="45"/>
      <c r="D34" s="47"/>
    </row>
    <row r="35" spans="1:4" x14ac:dyDescent="0.25">
      <c r="A35" s="45"/>
      <c r="B35" s="49"/>
      <c r="C35" s="45"/>
      <c r="D35" s="45"/>
    </row>
    <row r="36" spans="1:4" x14ac:dyDescent="0.25">
      <c r="A36" s="53"/>
      <c r="B36" s="53"/>
      <c r="C36" s="53"/>
      <c r="D36" s="53"/>
    </row>
    <row r="37" spans="1:4" x14ac:dyDescent="0.25">
      <c r="A37" s="53"/>
      <c r="B37" s="53"/>
      <c r="C37" s="53"/>
      <c r="D37" s="5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workbookViewId="0">
      <selection activeCell="B23" sqref="B23:C23"/>
    </sheetView>
  </sheetViews>
  <sheetFormatPr defaultRowHeight="15" x14ac:dyDescent="0.25"/>
  <cols>
    <col min="1" max="1" width="4" customWidth="1"/>
    <col min="2" max="2" width="49.7109375" customWidth="1"/>
    <col min="3" max="3" width="10" customWidth="1"/>
    <col min="4" max="4" width="13.7109375" customWidth="1"/>
  </cols>
  <sheetData>
    <row r="1" spans="1:8" ht="21" x14ac:dyDescent="0.35">
      <c r="A1" s="1"/>
      <c r="B1" s="74" t="s">
        <v>72</v>
      </c>
      <c r="C1" s="74"/>
      <c r="D1" s="74"/>
      <c r="E1" s="7"/>
      <c r="F1" s="7"/>
      <c r="G1" s="7"/>
      <c r="H1" s="7"/>
    </row>
    <row r="2" spans="1:8" ht="15.75" x14ac:dyDescent="0.25">
      <c r="A2" s="1"/>
      <c r="B2" s="3" t="s">
        <v>4</v>
      </c>
      <c r="C2" s="1"/>
      <c r="D2" s="1"/>
      <c r="E2" s="1"/>
      <c r="F2" s="1"/>
      <c r="G2" s="1"/>
      <c r="H2" s="1"/>
    </row>
    <row r="3" spans="1:8" ht="15.75" x14ac:dyDescent="0.25">
      <c r="A3" s="4"/>
      <c r="B3" s="75" t="s">
        <v>25</v>
      </c>
      <c r="C3" s="75"/>
      <c r="D3" s="75"/>
      <c r="E3" s="1"/>
      <c r="F3" s="1"/>
      <c r="G3" s="1"/>
      <c r="H3" s="1"/>
    </row>
    <row r="4" spans="1:8" x14ac:dyDescent="0.25">
      <c r="A4" s="8"/>
      <c r="B4" s="40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17" t="s">
        <v>2</v>
      </c>
      <c r="C5" s="10"/>
      <c r="D5" s="8"/>
      <c r="E5" s="1"/>
      <c r="F5" s="1"/>
      <c r="G5" s="1"/>
      <c r="H5" s="1"/>
    </row>
    <row r="6" spans="1:8" x14ac:dyDescent="0.25">
      <c r="A6" s="43">
        <v>1</v>
      </c>
      <c r="B6" s="42" t="s">
        <v>73</v>
      </c>
      <c r="C6" s="43">
        <v>1899</v>
      </c>
      <c r="D6" s="43">
        <f>C6</f>
        <v>1899</v>
      </c>
      <c r="E6" s="1"/>
      <c r="F6" s="1"/>
      <c r="G6" s="1"/>
      <c r="H6" s="1"/>
    </row>
    <row r="7" spans="1:8" x14ac:dyDescent="0.25">
      <c r="A7" s="52"/>
      <c r="B7" s="44" t="s">
        <v>6</v>
      </c>
      <c r="C7" s="43"/>
      <c r="D7" s="44"/>
    </row>
    <row r="8" spans="1:8" x14ac:dyDescent="0.25">
      <c r="A8" s="53">
        <v>1</v>
      </c>
      <c r="B8" s="42" t="s">
        <v>73</v>
      </c>
      <c r="C8" s="42">
        <v>1899</v>
      </c>
      <c r="D8" s="44">
        <f>C8+D6</f>
        <v>3798</v>
      </c>
    </row>
    <row r="9" spans="1:8" x14ac:dyDescent="0.25">
      <c r="A9" s="42"/>
      <c r="B9" s="44" t="s">
        <v>3</v>
      </c>
      <c r="C9" s="42"/>
      <c r="D9" s="44"/>
    </row>
    <row r="10" spans="1:8" x14ac:dyDescent="0.25">
      <c r="A10" s="42">
        <v>1</v>
      </c>
      <c r="B10" s="42" t="s">
        <v>87</v>
      </c>
      <c r="C10" s="42">
        <v>949.5</v>
      </c>
      <c r="D10" s="44">
        <f>C10+D8</f>
        <v>4747.5</v>
      </c>
    </row>
    <row r="11" spans="1:8" x14ac:dyDescent="0.25">
      <c r="A11" s="42"/>
      <c r="B11" s="44" t="s">
        <v>7</v>
      </c>
      <c r="C11" s="42"/>
      <c r="D11" s="44"/>
    </row>
    <row r="12" spans="1:8" x14ac:dyDescent="0.25">
      <c r="A12" s="42">
        <v>1</v>
      </c>
      <c r="B12" s="42" t="s">
        <v>96</v>
      </c>
      <c r="C12" s="42">
        <v>368.5</v>
      </c>
      <c r="D12" s="44"/>
    </row>
    <row r="13" spans="1:8" x14ac:dyDescent="0.25">
      <c r="A13" s="42">
        <v>2</v>
      </c>
      <c r="B13" s="42" t="s">
        <v>97</v>
      </c>
      <c r="C13" s="42">
        <v>1424.25</v>
      </c>
      <c r="D13" s="44"/>
    </row>
    <row r="14" spans="1:8" x14ac:dyDescent="0.25">
      <c r="A14" s="42"/>
      <c r="B14" s="44" t="s">
        <v>95</v>
      </c>
      <c r="C14" s="44">
        <f>SUM(C12:C13)</f>
        <v>1792.75</v>
      </c>
      <c r="D14" s="44">
        <f>C14+D10</f>
        <v>6540.25</v>
      </c>
    </row>
    <row r="15" spans="1:8" x14ac:dyDescent="0.25">
      <c r="A15" s="42"/>
      <c r="B15" s="44" t="s">
        <v>13</v>
      </c>
      <c r="C15" s="42"/>
      <c r="D15" s="44"/>
    </row>
    <row r="16" spans="1:8" x14ac:dyDescent="0.25">
      <c r="A16" s="42">
        <v>1</v>
      </c>
      <c r="B16" s="42" t="s">
        <v>130</v>
      </c>
      <c r="C16" s="44">
        <v>597.5</v>
      </c>
      <c r="D16" s="44">
        <f>C16+D14</f>
        <v>7137.75</v>
      </c>
    </row>
    <row r="17" spans="1:4" x14ac:dyDescent="0.25">
      <c r="A17" s="42"/>
      <c r="B17" s="44" t="s">
        <v>14</v>
      </c>
      <c r="C17" s="44"/>
      <c r="D17" s="44"/>
    </row>
    <row r="18" spans="1:4" x14ac:dyDescent="0.25">
      <c r="A18" s="42">
        <v>1</v>
      </c>
      <c r="B18" s="42" t="s">
        <v>136</v>
      </c>
      <c r="C18" s="42">
        <v>316.5</v>
      </c>
      <c r="D18" s="44"/>
    </row>
    <row r="19" spans="1:4" x14ac:dyDescent="0.25">
      <c r="A19" s="42">
        <v>2</v>
      </c>
      <c r="B19" s="42" t="s">
        <v>137</v>
      </c>
      <c r="C19" s="42">
        <v>1266</v>
      </c>
      <c r="D19" s="44"/>
    </row>
    <row r="20" spans="1:4" x14ac:dyDescent="0.25">
      <c r="A20" s="16">
        <v>3</v>
      </c>
      <c r="B20" s="45" t="s">
        <v>138</v>
      </c>
      <c r="C20" s="45">
        <f>1266+1899</f>
        <v>3165</v>
      </c>
      <c r="D20" s="44"/>
    </row>
    <row r="21" spans="1:4" x14ac:dyDescent="0.25">
      <c r="A21" s="16"/>
      <c r="B21" s="47" t="s">
        <v>134</v>
      </c>
      <c r="C21" s="47">
        <f>SUM(C18:C20)</f>
        <v>4747.5</v>
      </c>
      <c r="D21" s="44">
        <f>C21+D16</f>
        <v>11885.25</v>
      </c>
    </row>
    <row r="22" spans="1:4" x14ac:dyDescent="0.25">
      <c r="A22" s="16"/>
      <c r="B22" s="18" t="s">
        <v>15</v>
      </c>
      <c r="C22" s="18"/>
      <c r="D22" s="44"/>
    </row>
    <row r="23" spans="1:4" x14ac:dyDescent="0.25">
      <c r="A23" s="16">
        <v>1</v>
      </c>
      <c r="B23" s="45" t="s">
        <v>151</v>
      </c>
      <c r="C23" s="45">
        <f>1266+633+1899</f>
        <v>3798</v>
      </c>
      <c r="D23" s="44">
        <f>C23+D21</f>
        <v>15683.25</v>
      </c>
    </row>
    <row r="24" spans="1:4" x14ac:dyDescent="0.25">
      <c r="A24" s="42"/>
      <c r="B24" s="42"/>
      <c r="C24" s="44"/>
      <c r="D24" s="44"/>
    </row>
    <row r="25" spans="1:4" x14ac:dyDescent="0.25">
      <c r="A25" s="42"/>
      <c r="B25" s="44"/>
      <c r="C25" s="42"/>
      <c r="D25" s="44"/>
    </row>
    <row r="26" spans="1:4" x14ac:dyDescent="0.25">
      <c r="A26" s="42"/>
      <c r="B26" s="42"/>
      <c r="C26" s="42"/>
      <c r="D26" s="44"/>
    </row>
    <row r="27" spans="1:4" x14ac:dyDescent="0.25">
      <c r="A27" s="42"/>
      <c r="B27" s="42"/>
      <c r="C27" s="42"/>
      <c r="D27" s="44"/>
    </row>
    <row r="28" spans="1:4" x14ac:dyDescent="0.25">
      <c r="A28" s="42"/>
      <c r="B28" s="44"/>
      <c r="C28" s="44"/>
      <c r="D28" s="44"/>
    </row>
    <row r="29" spans="1:4" x14ac:dyDescent="0.25">
      <c r="A29" s="42"/>
      <c r="B29" s="44"/>
      <c r="C29" s="42"/>
      <c r="D29" s="44"/>
    </row>
    <row r="30" spans="1:4" x14ac:dyDescent="0.25">
      <c r="A30" s="42"/>
      <c r="B30" s="42"/>
      <c r="C30" s="42"/>
      <c r="D30" s="44"/>
    </row>
    <row r="31" spans="1:4" x14ac:dyDescent="0.25">
      <c r="A31" s="42"/>
      <c r="B31" s="42"/>
      <c r="C31" s="42"/>
      <c r="D31" s="44"/>
    </row>
    <row r="32" spans="1:4" x14ac:dyDescent="0.25">
      <c r="A32" s="42"/>
      <c r="B32" s="44"/>
      <c r="C32" s="44"/>
      <c r="D32" s="44"/>
    </row>
    <row r="33" spans="1:4" x14ac:dyDescent="0.25">
      <c r="A33" s="42"/>
      <c r="B33" s="44"/>
      <c r="C33" s="42"/>
      <c r="D33" s="44"/>
    </row>
    <row r="34" spans="1:4" x14ac:dyDescent="0.25">
      <c r="A34" s="42"/>
      <c r="B34" s="42"/>
      <c r="C34" s="42"/>
      <c r="D34" s="44"/>
    </row>
    <row r="35" spans="1:4" x14ac:dyDescent="0.25">
      <c r="A35" s="42"/>
      <c r="B35" s="42"/>
      <c r="C35" s="42"/>
      <c r="D35" s="42"/>
    </row>
    <row r="36" spans="1:4" x14ac:dyDescent="0.25">
      <c r="A36" s="42"/>
      <c r="B36" s="42"/>
      <c r="C36" s="42"/>
      <c r="D36" s="42"/>
    </row>
    <row r="37" spans="1:4" x14ac:dyDescent="0.25">
      <c r="A37" s="42"/>
      <c r="B37" s="44"/>
      <c r="C37" s="44"/>
      <c r="D37" s="44"/>
    </row>
    <row r="38" spans="1:4" x14ac:dyDescent="0.25">
      <c r="A38" s="42"/>
      <c r="B38" s="42"/>
      <c r="C38" s="42"/>
      <c r="D38" s="42"/>
    </row>
    <row r="39" spans="1:4" x14ac:dyDescent="0.25">
      <c r="A39" s="42"/>
      <c r="B39" s="42"/>
      <c r="C39" s="42"/>
      <c r="D39" s="44"/>
    </row>
    <row r="40" spans="1:4" x14ac:dyDescent="0.25">
      <c r="A40" s="42"/>
      <c r="B40" s="42"/>
      <c r="C40" s="42"/>
      <c r="D40" s="44"/>
    </row>
    <row r="41" spans="1:4" x14ac:dyDescent="0.25">
      <c r="A41" s="42"/>
      <c r="B41" s="44"/>
      <c r="C41" s="44"/>
      <c r="D41" s="44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B50" s="1"/>
    </row>
    <row r="57" spans="1:4" s="1" customFormat="1" x14ac:dyDescent="0.25">
      <c r="B57"/>
    </row>
    <row r="58" spans="1:4" x14ac:dyDescent="0.25">
      <c r="B58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selection activeCell="A5" sqref="A5:D6"/>
    </sheetView>
  </sheetViews>
  <sheetFormatPr defaultRowHeight="15" x14ac:dyDescent="0.25"/>
  <cols>
    <col min="1" max="1" width="3.5703125" customWidth="1"/>
    <col min="2" max="2" width="52" customWidth="1"/>
    <col min="3" max="3" width="10" customWidth="1"/>
    <col min="4" max="4" width="13.42578125" customWidth="1"/>
  </cols>
  <sheetData>
    <row r="1" spans="1:8" ht="21" x14ac:dyDescent="0.35">
      <c r="A1" s="1"/>
      <c r="B1" s="74" t="s">
        <v>63</v>
      </c>
      <c r="C1" s="74"/>
      <c r="D1" s="74"/>
      <c r="E1" s="7"/>
      <c r="F1" s="7"/>
      <c r="G1" s="7"/>
      <c r="H1" s="7"/>
    </row>
    <row r="2" spans="1:8" ht="18.75" customHeight="1" x14ac:dyDescent="0.25">
      <c r="A2" s="1"/>
      <c r="B2" s="3" t="s">
        <v>4</v>
      </c>
      <c r="C2" s="1"/>
      <c r="D2" s="1"/>
      <c r="E2" s="1"/>
      <c r="F2" s="1"/>
      <c r="G2" s="1"/>
      <c r="H2" s="1"/>
    </row>
    <row r="3" spans="1:8" ht="15.75" x14ac:dyDescent="0.25">
      <c r="A3" s="4"/>
      <c r="B3" s="75" t="s">
        <v>36</v>
      </c>
      <c r="C3" s="75"/>
      <c r="D3" s="75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x14ac:dyDescent="0.25">
      <c r="A5" s="42"/>
      <c r="B5" s="44"/>
      <c r="C5" s="42"/>
      <c r="D5" s="43"/>
      <c r="E5" s="1"/>
      <c r="F5" s="1"/>
      <c r="G5" s="1"/>
      <c r="H5" s="1"/>
    </row>
    <row r="6" spans="1:8" x14ac:dyDescent="0.25">
      <c r="A6" s="42"/>
      <c r="B6" s="42"/>
      <c r="C6" s="42"/>
      <c r="D6" s="69"/>
      <c r="E6" s="6"/>
    </row>
    <row r="7" spans="1:8" s="5" customFormat="1" x14ac:dyDescent="0.25">
      <c r="A7" s="42"/>
      <c r="B7" s="42"/>
      <c r="C7" s="42"/>
      <c r="D7" s="69"/>
      <c r="E7" s="15"/>
    </row>
    <row r="8" spans="1:8" s="5" customFormat="1" x14ac:dyDescent="0.25">
      <c r="A8" s="42"/>
      <c r="B8" s="44"/>
      <c r="C8" s="44"/>
      <c r="D8" s="47"/>
      <c r="E8" s="15"/>
    </row>
    <row r="9" spans="1:8" x14ac:dyDescent="0.25">
      <c r="A9" s="45"/>
      <c r="B9" s="47"/>
      <c r="C9" s="45"/>
      <c r="D9" s="47"/>
      <c r="E9" s="6"/>
    </row>
    <row r="10" spans="1:8" x14ac:dyDescent="0.25">
      <c r="A10" s="47"/>
      <c r="B10" s="45"/>
      <c r="C10" s="45"/>
      <c r="D10" s="47"/>
      <c r="E10" s="6"/>
    </row>
    <row r="11" spans="1:8" x14ac:dyDescent="0.25">
      <c r="A11" s="47"/>
      <c r="B11" s="47"/>
      <c r="C11" s="45"/>
      <c r="D11" s="47"/>
      <c r="E11" s="6"/>
    </row>
    <row r="12" spans="1:8" x14ac:dyDescent="0.25">
      <c r="A12" s="47"/>
      <c r="B12" s="45"/>
      <c r="C12" s="45"/>
      <c r="D12" s="47"/>
      <c r="E12" s="6"/>
    </row>
    <row r="13" spans="1:8" x14ac:dyDescent="0.25">
      <c r="A13" s="47"/>
      <c r="B13" s="49"/>
      <c r="C13" s="45"/>
      <c r="D13" s="47"/>
    </row>
    <row r="14" spans="1:8" x14ac:dyDescent="0.25">
      <c r="A14" s="47"/>
      <c r="B14" s="48"/>
      <c r="C14" s="45"/>
      <c r="D14" s="47"/>
    </row>
    <row r="15" spans="1:8" x14ac:dyDescent="0.25">
      <c r="A15" s="45"/>
      <c r="B15" s="65"/>
      <c r="C15" s="45"/>
      <c r="D15" s="45"/>
    </row>
    <row r="16" spans="1:8" x14ac:dyDescent="0.25">
      <c r="A16" s="45"/>
      <c r="B16" s="64"/>
      <c r="C16" s="47"/>
      <c r="D16" s="47"/>
    </row>
    <row r="17" spans="1:4" x14ac:dyDescent="0.25">
      <c r="A17" s="45"/>
      <c r="B17" s="64"/>
      <c r="C17" s="45"/>
      <c r="D17" s="45"/>
    </row>
    <row r="18" spans="1:4" x14ac:dyDescent="0.25">
      <c r="A18" s="45"/>
      <c r="B18" s="64"/>
      <c r="C18" s="45"/>
      <c r="D18" s="45"/>
    </row>
    <row r="19" spans="1:4" x14ac:dyDescent="0.25">
      <c r="A19" s="45"/>
      <c r="B19" s="49"/>
      <c r="C19" s="47"/>
      <c r="D19" s="47"/>
    </row>
    <row r="20" spans="1:4" x14ac:dyDescent="0.25">
      <c r="A20" s="45"/>
      <c r="B20" s="65"/>
      <c r="C20" s="47"/>
      <c r="D20" s="47"/>
    </row>
    <row r="21" spans="1:4" x14ac:dyDescent="0.25">
      <c r="A21" s="45"/>
      <c r="B21" s="64"/>
      <c r="C21" s="45"/>
      <c r="D21" s="45"/>
    </row>
    <row r="22" spans="1:4" x14ac:dyDescent="0.25">
      <c r="A22" s="45"/>
      <c r="B22" s="64"/>
      <c r="C22" s="45"/>
      <c r="D22" s="45"/>
    </row>
    <row r="23" spans="1:4" x14ac:dyDescent="0.25">
      <c r="A23" s="45"/>
      <c r="B23" s="64"/>
      <c r="C23" s="45"/>
      <c r="D23" s="45"/>
    </row>
    <row r="24" spans="1:4" x14ac:dyDescent="0.25">
      <c r="A24" s="45"/>
      <c r="B24" s="70"/>
      <c r="C24" s="47"/>
      <c r="D24" s="47"/>
    </row>
    <row r="25" spans="1:4" x14ac:dyDescent="0.25">
      <c r="A25" s="45"/>
      <c r="B25" s="49"/>
      <c r="C25" s="45"/>
      <c r="D25" s="45"/>
    </row>
    <row r="26" spans="1:4" x14ac:dyDescent="0.25">
      <c r="A26" s="45"/>
      <c r="B26" s="48"/>
      <c r="C26" s="45"/>
      <c r="D26" s="45"/>
    </row>
    <row r="27" spans="1:4" x14ac:dyDescent="0.25">
      <c r="A27" s="45"/>
      <c r="B27" s="48"/>
      <c r="C27" s="45"/>
      <c r="D27" s="47"/>
    </row>
    <row r="28" spans="1:4" x14ac:dyDescent="0.25">
      <c r="A28" s="45"/>
      <c r="B28" s="48"/>
      <c r="C28" s="45"/>
      <c r="D28" s="45"/>
    </row>
    <row r="29" spans="1:4" x14ac:dyDescent="0.25">
      <c r="A29" s="45"/>
      <c r="B29" s="48"/>
      <c r="C29" s="45"/>
      <c r="D29" s="45"/>
    </row>
    <row r="30" spans="1:4" x14ac:dyDescent="0.25">
      <c r="A30" s="45"/>
      <c r="B30" s="48"/>
      <c r="C30" s="45"/>
      <c r="D30" s="45"/>
    </row>
    <row r="31" spans="1:4" x14ac:dyDescent="0.25">
      <c r="A31" s="45"/>
      <c r="B31" s="48"/>
      <c r="C31" s="45"/>
      <c r="D31" s="45"/>
    </row>
    <row r="32" spans="1:4" x14ac:dyDescent="0.25">
      <c r="A32" s="45"/>
      <c r="B32" s="49"/>
      <c r="C32" s="47"/>
      <c r="D32" s="47"/>
    </row>
    <row r="33" spans="1:4" x14ac:dyDescent="0.25">
      <c r="A33" s="45"/>
      <c r="B33" s="49"/>
      <c r="C33" s="47"/>
      <c r="D33" s="47"/>
    </row>
    <row r="34" spans="1:4" x14ac:dyDescent="0.25">
      <c r="A34" s="24"/>
      <c r="B34" s="20"/>
      <c r="C34" s="24"/>
      <c r="D34" s="16"/>
    </row>
    <row r="35" spans="1:4" x14ac:dyDescent="0.25">
      <c r="A35" s="24"/>
      <c r="B35" s="20"/>
      <c r="C35" s="24"/>
      <c r="D35" s="16"/>
    </row>
    <row r="36" spans="1:4" x14ac:dyDescent="0.25">
      <c r="A36" s="24"/>
      <c r="B36" s="20"/>
      <c r="C36" s="24"/>
      <c r="D36" s="16"/>
    </row>
    <row r="37" spans="1:4" x14ac:dyDescent="0.25">
      <c r="A37" s="24"/>
      <c r="B37" s="21"/>
      <c r="C37" s="24"/>
      <c r="D37" s="16"/>
    </row>
    <row r="38" spans="1:4" x14ac:dyDescent="0.25">
      <c r="A38" s="16"/>
      <c r="B38" s="19"/>
      <c r="C38" s="18"/>
      <c r="D38" s="18"/>
    </row>
    <row r="39" spans="1:4" x14ac:dyDescent="0.25">
      <c r="A39" s="16"/>
      <c r="B39" s="19"/>
      <c r="C39" s="16"/>
      <c r="D39" s="16"/>
    </row>
    <row r="40" spans="1:4" x14ac:dyDescent="0.25">
      <c r="A40" s="16"/>
      <c r="B40" s="21"/>
      <c r="C40" s="16"/>
      <c r="D40" s="16"/>
    </row>
    <row r="41" spans="1:4" x14ac:dyDescent="0.25">
      <c r="A41" s="16"/>
      <c r="B41" s="20"/>
      <c r="C41" s="16"/>
      <c r="D41" s="16"/>
    </row>
    <row r="42" spans="1:4" x14ac:dyDescent="0.25">
      <c r="A42" s="16"/>
      <c r="B42" s="20"/>
      <c r="C42" s="16"/>
      <c r="D42" s="16"/>
    </row>
    <row r="43" spans="1:4" x14ac:dyDescent="0.25">
      <c r="A43" s="16"/>
      <c r="B43" s="19"/>
      <c r="C43" s="18"/>
      <c r="D43" s="18"/>
    </row>
    <row r="44" spans="1:4" x14ac:dyDescent="0.25">
      <c r="A44" s="16"/>
      <c r="B44" s="16"/>
      <c r="C44" s="16"/>
      <c r="D44" s="16"/>
    </row>
    <row r="45" spans="1:4" x14ac:dyDescent="0.25">
      <c r="A45" s="16"/>
      <c r="B45" s="16"/>
      <c r="C45" s="16"/>
      <c r="D45" s="16"/>
    </row>
    <row r="46" spans="1:4" x14ac:dyDescent="0.25">
      <c r="A46" s="16"/>
      <c r="B46" s="16"/>
      <c r="C46" s="16"/>
      <c r="D46" s="16"/>
    </row>
    <row r="47" spans="1:4" x14ac:dyDescent="0.25">
      <c r="A47" s="16"/>
      <c r="B47" s="16"/>
      <c r="C47" s="16"/>
      <c r="D47" s="16"/>
    </row>
    <row r="48" spans="1:4" x14ac:dyDescent="0.25">
      <c r="A48" s="16"/>
      <c r="B48" s="16"/>
      <c r="C48" s="16"/>
      <c r="D48" s="16"/>
    </row>
    <row r="49" spans="1:4" x14ac:dyDescent="0.25">
      <c r="A49" s="16"/>
      <c r="B49" s="16"/>
      <c r="C49" s="16"/>
      <c r="D49" s="16"/>
    </row>
    <row r="50" spans="1:4" x14ac:dyDescent="0.25">
      <c r="A50" s="16"/>
      <c r="B50" s="16"/>
      <c r="C50" s="16"/>
      <c r="D50" s="16"/>
    </row>
    <row r="51" spans="1:4" x14ac:dyDescent="0.25">
      <c r="A51" s="16"/>
      <c r="B51" s="16"/>
      <c r="C51" s="16"/>
      <c r="D51" s="16"/>
    </row>
    <row r="52" spans="1:4" x14ac:dyDescent="0.25">
      <c r="A52" s="16"/>
      <c r="B52" s="16"/>
      <c r="C52" s="16"/>
      <c r="D52" s="16"/>
    </row>
    <row r="53" spans="1:4" x14ac:dyDescent="0.25">
      <c r="A53" s="16"/>
      <c r="B53" s="16"/>
      <c r="C53" s="16"/>
      <c r="D53" s="16"/>
    </row>
    <row r="54" spans="1:4" x14ac:dyDescent="0.25">
      <c r="A54" s="16"/>
      <c r="B54" s="16"/>
      <c r="C54" s="16"/>
      <c r="D54" s="1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D7" sqref="D7"/>
    </sheetView>
  </sheetViews>
  <sheetFormatPr defaultRowHeight="15" x14ac:dyDescent="0.25"/>
  <cols>
    <col min="1" max="1" width="6.140625" customWidth="1"/>
    <col min="2" max="2" width="45.5703125" customWidth="1"/>
  </cols>
  <sheetData>
    <row r="1" spans="1:4" ht="15.75" x14ac:dyDescent="0.25">
      <c r="A1" s="1"/>
      <c r="B1" s="74" t="s">
        <v>63</v>
      </c>
      <c r="C1" s="74"/>
      <c r="D1" s="74"/>
    </row>
    <row r="2" spans="1:4" x14ac:dyDescent="0.25">
      <c r="A2" s="1"/>
      <c r="B2" s="2" t="s">
        <v>4</v>
      </c>
      <c r="C2" s="1"/>
      <c r="D2" s="1"/>
    </row>
    <row r="3" spans="1:4" ht="15.75" x14ac:dyDescent="0.25">
      <c r="A3" s="1"/>
      <c r="B3" s="73" t="s">
        <v>31</v>
      </c>
      <c r="C3" s="73"/>
      <c r="D3" s="73"/>
    </row>
    <row r="4" spans="1:4" ht="26.25" x14ac:dyDescent="0.25">
      <c r="A4" s="8"/>
      <c r="B4" s="9" t="s">
        <v>0</v>
      </c>
      <c r="C4" s="9" t="s">
        <v>1</v>
      </c>
      <c r="D4" s="9" t="s">
        <v>26</v>
      </c>
    </row>
    <row r="5" spans="1:4" x14ac:dyDescent="0.25">
      <c r="A5" s="43"/>
      <c r="B5" s="44" t="s">
        <v>11</v>
      </c>
      <c r="C5" s="43"/>
      <c r="D5" s="43"/>
    </row>
    <row r="6" spans="1:4" x14ac:dyDescent="0.25">
      <c r="A6" s="42">
        <v>1</v>
      </c>
      <c r="B6" s="42" t="s">
        <v>116</v>
      </c>
      <c r="C6" s="42">
        <v>16637.5</v>
      </c>
      <c r="D6" s="42">
        <f>C6</f>
        <v>16637.5</v>
      </c>
    </row>
    <row r="7" spans="1:4" x14ac:dyDescent="0.25">
      <c r="A7" s="42"/>
      <c r="B7" s="44"/>
      <c r="C7" s="42"/>
      <c r="D7" s="42"/>
    </row>
    <row r="8" spans="1:4" x14ac:dyDescent="0.25">
      <c r="A8" s="42"/>
      <c r="B8" s="42"/>
      <c r="C8" s="42"/>
      <c r="D8" s="42"/>
    </row>
    <row r="9" spans="1:4" x14ac:dyDescent="0.25">
      <c r="A9" s="42"/>
      <c r="B9" s="42"/>
      <c r="C9" s="42"/>
      <c r="D9" s="42"/>
    </row>
    <row r="10" spans="1:4" x14ac:dyDescent="0.25">
      <c r="A10" s="42"/>
      <c r="B10" s="44"/>
      <c r="C10" s="44"/>
      <c r="D10" s="44"/>
    </row>
    <row r="11" spans="1:4" x14ac:dyDescent="0.25">
      <c r="A11" s="42"/>
      <c r="B11" s="42"/>
      <c r="C11" s="42"/>
      <c r="D11" s="42"/>
    </row>
    <row r="12" spans="1:4" x14ac:dyDescent="0.25">
      <c r="A12" s="42"/>
      <c r="B12" s="42"/>
      <c r="C12" s="42"/>
      <c r="D12" s="42"/>
    </row>
    <row r="13" spans="1:4" x14ac:dyDescent="0.25">
      <c r="A13" s="42"/>
      <c r="B13" s="42"/>
      <c r="C13" s="42"/>
      <c r="D13" s="42"/>
    </row>
    <row r="14" spans="1:4" x14ac:dyDescent="0.25">
      <c r="A14" s="44"/>
      <c r="B14" s="44"/>
      <c r="C14" s="44"/>
      <c r="D14" s="44"/>
    </row>
    <row r="15" spans="1:4" x14ac:dyDescent="0.25">
      <c r="A15" s="45"/>
      <c r="B15" s="46"/>
      <c r="C15" s="45"/>
      <c r="D15" s="47"/>
    </row>
    <row r="16" spans="1:4" x14ac:dyDescent="0.25">
      <c r="A16" s="45"/>
      <c r="B16" s="46"/>
      <c r="C16" s="45"/>
      <c r="D16" s="47"/>
    </row>
    <row r="17" spans="1:4" x14ac:dyDescent="0.25">
      <c r="A17" s="47"/>
      <c r="B17" s="49"/>
      <c r="C17" s="47"/>
      <c r="D17" s="47"/>
    </row>
    <row r="18" spans="1:4" x14ac:dyDescent="0.25">
      <c r="A18" s="48"/>
      <c r="B18" s="49"/>
      <c r="C18" s="48"/>
      <c r="D18" s="45"/>
    </row>
    <row r="19" spans="1:4" x14ac:dyDescent="0.25">
      <c r="A19" s="48"/>
      <c r="B19" s="48"/>
      <c r="C19" s="48"/>
      <c r="D19" s="52"/>
    </row>
    <row r="20" spans="1:4" x14ac:dyDescent="0.25">
      <c r="A20" s="50"/>
      <c r="B20" s="50"/>
      <c r="C20" s="50"/>
      <c r="D20" s="51"/>
    </row>
    <row r="21" spans="1:4" x14ac:dyDescent="0.25">
      <c r="A21" s="48"/>
      <c r="B21" s="42"/>
      <c r="C21" s="48"/>
      <c r="D21" s="45"/>
    </row>
    <row r="22" spans="1:4" x14ac:dyDescent="0.25">
      <c r="A22" s="45"/>
      <c r="B22" s="49"/>
      <c r="C22" s="47"/>
      <c r="D22" s="47"/>
    </row>
    <row r="23" spans="1:4" x14ac:dyDescent="0.25">
      <c r="A23" s="45"/>
      <c r="B23" s="49"/>
      <c r="C23" s="45"/>
      <c r="D23" s="45"/>
    </row>
    <row r="24" spans="1:4" x14ac:dyDescent="0.25">
      <c r="A24" s="48"/>
      <c r="B24" s="48"/>
      <c r="C24" s="48"/>
      <c r="D24" s="45"/>
    </row>
    <row r="25" spans="1:4" x14ac:dyDescent="0.25">
      <c r="A25" s="45"/>
      <c r="B25" s="42"/>
      <c r="C25" s="48"/>
      <c r="D25" s="45"/>
    </row>
    <row r="26" spans="1:4" x14ac:dyDescent="0.25">
      <c r="A26" s="45"/>
      <c r="B26" s="49"/>
      <c r="C26" s="47"/>
      <c r="D26" s="47"/>
    </row>
    <row r="27" spans="1:4" x14ac:dyDescent="0.25">
      <c r="A27" s="45"/>
      <c r="B27" s="49"/>
      <c r="C27" s="45"/>
      <c r="D27" s="45"/>
    </row>
    <row r="28" spans="1:4" x14ac:dyDescent="0.25">
      <c r="A28" s="45"/>
      <c r="B28" s="42"/>
      <c r="C28" s="45"/>
      <c r="D28" s="45"/>
    </row>
    <row r="29" spans="1:4" x14ac:dyDescent="0.25">
      <c r="A29" s="45"/>
      <c r="B29" s="42"/>
      <c r="C29" s="45"/>
      <c r="D29" s="47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D24" sqref="D24"/>
    </sheetView>
  </sheetViews>
  <sheetFormatPr defaultRowHeight="15" x14ac:dyDescent="0.25"/>
  <cols>
    <col min="1" max="1" width="4" customWidth="1"/>
    <col min="2" max="2" width="49.7109375" customWidth="1"/>
    <col min="3" max="3" width="12.42578125" customWidth="1"/>
    <col min="4" max="4" width="13" customWidth="1"/>
  </cols>
  <sheetData>
    <row r="1" spans="1:8" ht="21" x14ac:dyDescent="0.35">
      <c r="A1" s="1"/>
      <c r="B1" s="74" t="s">
        <v>72</v>
      </c>
      <c r="C1" s="74"/>
      <c r="D1" s="74"/>
      <c r="E1" s="7"/>
      <c r="F1" s="7"/>
      <c r="G1" s="7"/>
      <c r="H1" s="7"/>
    </row>
    <row r="2" spans="1:8" ht="15.75" x14ac:dyDescent="0.25">
      <c r="A2" s="1"/>
      <c r="B2" s="3" t="s">
        <v>4</v>
      </c>
      <c r="C2" s="1"/>
      <c r="D2" s="1"/>
      <c r="E2" s="1"/>
      <c r="F2" s="1"/>
      <c r="G2" s="1"/>
      <c r="H2" s="1"/>
    </row>
    <row r="3" spans="1:8" s="6" customFormat="1" ht="15.75" x14ac:dyDescent="0.25">
      <c r="A3" s="4"/>
      <c r="B3" s="75" t="s">
        <v>37</v>
      </c>
      <c r="C3" s="75"/>
      <c r="D3" s="75"/>
      <c r="E3" s="4"/>
      <c r="F3" s="4"/>
      <c r="G3" s="4"/>
      <c r="H3" s="4"/>
    </row>
    <row r="4" spans="1:8" x14ac:dyDescent="0.25">
      <c r="A4" s="8"/>
      <c r="B4" s="9" t="s">
        <v>0</v>
      </c>
      <c r="C4" s="9" t="s">
        <v>1</v>
      </c>
      <c r="D4" s="8" t="s">
        <v>26</v>
      </c>
      <c r="E4" s="1"/>
      <c r="F4" s="1"/>
      <c r="G4" s="1"/>
      <c r="H4" s="1"/>
    </row>
    <row r="5" spans="1:8" x14ac:dyDescent="0.25">
      <c r="A5" s="43"/>
      <c r="B5" s="44" t="s">
        <v>2</v>
      </c>
      <c r="C5" s="42"/>
      <c r="D5" s="43"/>
      <c r="E5" s="1"/>
      <c r="F5" s="1"/>
      <c r="G5" s="1"/>
      <c r="H5" s="1"/>
    </row>
    <row r="6" spans="1:8" x14ac:dyDescent="0.25">
      <c r="A6" s="42">
        <v>1</v>
      </c>
      <c r="B6" s="42" t="s">
        <v>74</v>
      </c>
      <c r="C6" s="42">
        <v>7162</v>
      </c>
      <c r="D6" s="71">
        <f>C6</f>
        <v>7162</v>
      </c>
      <c r="E6" s="1"/>
      <c r="F6" s="1"/>
      <c r="G6" s="1"/>
      <c r="H6" s="1"/>
    </row>
    <row r="7" spans="1:8" x14ac:dyDescent="0.25">
      <c r="A7" s="69"/>
      <c r="B7" s="44" t="s">
        <v>6</v>
      </c>
      <c r="C7" s="43"/>
      <c r="D7" s="69"/>
    </row>
    <row r="8" spans="1:8" s="5" customFormat="1" x14ac:dyDescent="0.25">
      <c r="A8" s="45">
        <v>1</v>
      </c>
      <c r="B8" s="45" t="s">
        <v>78</v>
      </c>
      <c r="C8" s="45">
        <v>12061.5</v>
      </c>
      <c r="D8" s="47">
        <f>C8+D6</f>
        <v>19223.5</v>
      </c>
    </row>
    <row r="9" spans="1:8" x14ac:dyDescent="0.25">
      <c r="A9" s="45"/>
      <c r="B9" s="44" t="s">
        <v>3</v>
      </c>
      <c r="C9" s="45"/>
      <c r="D9" s="47"/>
    </row>
    <row r="10" spans="1:8" x14ac:dyDescent="0.25">
      <c r="A10" s="45">
        <v>1</v>
      </c>
      <c r="B10" s="45" t="s">
        <v>88</v>
      </c>
      <c r="C10" s="45">
        <v>3500</v>
      </c>
      <c r="D10" s="47"/>
      <c r="G10" t="s">
        <v>27</v>
      </c>
    </row>
    <row r="11" spans="1:8" x14ac:dyDescent="0.25">
      <c r="A11" s="45">
        <v>2</v>
      </c>
      <c r="B11" s="45" t="s">
        <v>89</v>
      </c>
      <c r="C11" s="45">
        <v>4660</v>
      </c>
      <c r="D11" s="47"/>
    </row>
    <row r="12" spans="1:8" x14ac:dyDescent="0.25">
      <c r="A12" s="45">
        <v>3</v>
      </c>
      <c r="B12" s="45" t="s">
        <v>90</v>
      </c>
      <c r="C12" s="45">
        <v>1575</v>
      </c>
      <c r="D12" s="45"/>
    </row>
    <row r="13" spans="1:8" x14ac:dyDescent="0.25">
      <c r="A13" s="45"/>
      <c r="B13" s="47" t="s">
        <v>86</v>
      </c>
      <c r="C13" s="47">
        <f>SUM(C10:C12)</f>
        <v>9735</v>
      </c>
      <c r="D13" s="47">
        <f>C13+D8</f>
        <v>28958.5</v>
      </c>
    </row>
    <row r="14" spans="1:8" x14ac:dyDescent="0.25">
      <c r="A14" s="45"/>
      <c r="B14" s="49" t="s">
        <v>10</v>
      </c>
      <c r="C14" s="45"/>
      <c r="D14" s="47"/>
    </row>
    <row r="15" spans="1:8" ht="45" x14ac:dyDescent="0.25">
      <c r="A15" s="45">
        <v>1</v>
      </c>
      <c r="B15" s="48" t="s">
        <v>111</v>
      </c>
      <c r="C15" s="47">
        <v>18423.5</v>
      </c>
      <c r="D15" s="47">
        <f>C15+D13</f>
        <v>47382</v>
      </c>
    </row>
    <row r="16" spans="1:8" x14ac:dyDescent="0.25">
      <c r="A16" s="45"/>
      <c r="B16" s="49" t="s">
        <v>11</v>
      </c>
      <c r="C16" s="45"/>
      <c r="D16" s="47"/>
    </row>
    <row r="17" spans="1:7" ht="30" x14ac:dyDescent="0.25">
      <c r="A17" s="45">
        <v>1</v>
      </c>
      <c r="B17" s="48" t="s">
        <v>117</v>
      </c>
      <c r="C17" s="47">
        <v>35911</v>
      </c>
      <c r="D17" s="47">
        <f>C17+D15</f>
        <v>83293</v>
      </c>
    </row>
    <row r="18" spans="1:7" x14ac:dyDescent="0.25">
      <c r="A18" s="45"/>
      <c r="B18" s="49" t="s">
        <v>13</v>
      </c>
      <c r="C18" s="45"/>
      <c r="D18" s="47"/>
    </row>
    <row r="19" spans="1:7" x14ac:dyDescent="0.25">
      <c r="A19" s="45">
        <v>1</v>
      </c>
      <c r="B19" s="48" t="s">
        <v>131</v>
      </c>
      <c r="C19" s="47">
        <v>9614</v>
      </c>
      <c r="D19" s="47">
        <f>C19+D17</f>
        <v>92907</v>
      </c>
    </row>
    <row r="20" spans="1:7" x14ac:dyDescent="0.25">
      <c r="A20" s="45"/>
      <c r="B20" s="49" t="s">
        <v>14</v>
      </c>
      <c r="C20" s="45"/>
      <c r="D20" s="45"/>
    </row>
    <row r="21" spans="1:7" x14ac:dyDescent="0.25">
      <c r="A21" s="45">
        <v>1</v>
      </c>
      <c r="B21" s="64" t="s">
        <v>139</v>
      </c>
      <c r="C21" s="45">
        <v>18516</v>
      </c>
      <c r="D21" s="47"/>
    </row>
    <row r="22" spans="1:7" x14ac:dyDescent="0.25">
      <c r="A22" s="45">
        <v>2</v>
      </c>
      <c r="B22" s="64" t="s">
        <v>140</v>
      </c>
      <c r="C22" s="45">
        <v>3975</v>
      </c>
      <c r="D22" s="47"/>
    </row>
    <row r="23" spans="1:7" x14ac:dyDescent="0.25">
      <c r="A23" s="45">
        <v>3</v>
      </c>
      <c r="B23" s="64" t="s">
        <v>141</v>
      </c>
      <c r="C23" s="45">
        <v>5924.5</v>
      </c>
      <c r="D23" s="45"/>
    </row>
    <row r="24" spans="1:7" x14ac:dyDescent="0.25">
      <c r="A24" s="45"/>
      <c r="B24" s="65" t="s">
        <v>134</v>
      </c>
      <c r="C24" s="47">
        <f>SUM(C21:C23)</f>
        <v>28415.5</v>
      </c>
      <c r="D24" s="47">
        <f>C24+D19</f>
        <v>121322.5</v>
      </c>
    </row>
    <row r="25" spans="1:7" x14ac:dyDescent="0.25">
      <c r="A25" s="45"/>
      <c r="B25" s="48"/>
      <c r="C25" s="47"/>
      <c r="D25" s="47"/>
    </row>
    <row r="26" spans="1:7" x14ac:dyDescent="0.25">
      <c r="A26" s="45"/>
      <c r="B26" s="48"/>
      <c r="C26" s="45"/>
      <c r="D26" s="45"/>
    </row>
    <row r="27" spans="1:7" x14ac:dyDescent="0.25">
      <c r="A27" s="45"/>
      <c r="B27" s="65"/>
      <c r="C27" s="45"/>
      <c r="D27" s="45"/>
    </row>
    <row r="28" spans="1:7" x14ac:dyDescent="0.25">
      <c r="A28" s="45"/>
      <c r="B28" s="65"/>
      <c r="C28" s="47"/>
      <c r="D28" s="47"/>
    </row>
    <row r="29" spans="1:7" x14ac:dyDescent="0.25">
      <c r="A29" s="45"/>
      <c r="B29" s="66"/>
      <c r="C29" s="45"/>
      <c r="D29" s="45"/>
    </row>
    <row r="30" spans="1:7" x14ac:dyDescent="0.25">
      <c r="A30" s="45"/>
      <c r="B30" s="47"/>
      <c r="C30" s="45"/>
      <c r="D30" s="45"/>
    </row>
    <row r="31" spans="1:7" x14ac:dyDescent="0.25">
      <c r="A31" s="45"/>
      <c r="B31" s="65"/>
      <c r="C31" s="47"/>
      <c r="D31" s="47"/>
      <c r="F31" s="25"/>
      <c r="G31" s="25"/>
    </row>
    <row r="32" spans="1:7" x14ac:dyDescent="0.25">
      <c r="A32" s="45"/>
      <c r="B32" s="48"/>
      <c r="C32" s="45"/>
      <c r="D32" s="45"/>
    </row>
    <row r="33" spans="1:4" x14ac:dyDescent="0.25">
      <c r="A33" s="16"/>
      <c r="B33" s="22"/>
      <c r="C33" s="16"/>
      <c r="D33" s="16"/>
    </row>
    <row r="34" spans="1:4" x14ac:dyDescent="0.25">
      <c r="A34" s="16"/>
      <c r="B34" s="16"/>
      <c r="C34" s="18"/>
      <c r="D34" s="18"/>
    </row>
    <row r="35" spans="1:4" x14ac:dyDescent="0.25">
      <c r="A35" s="16"/>
      <c r="B35" s="23"/>
      <c r="C35" s="16"/>
      <c r="D35" s="16"/>
    </row>
    <row r="36" spans="1:4" x14ac:dyDescent="0.25">
      <c r="A36" s="6"/>
      <c r="C36" s="6"/>
      <c r="D36" s="6"/>
    </row>
    <row r="37" spans="1:4" x14ac:dyDescent="0.25">
      <c r="A37" s="6"/>
      <c r="C37" s="6"/>
      <c r="D37" s="6"/>
    </row>
    <row r="38" spans="1:4" x14ac:dyDescent="0.25">
      <c r="A38" s="6"/>
      <c r="B38" s="6"/>
      <c r="C38" s="6"/>
      <c r="D38" s="6"/>
    </row>
    <row r="39" spans="1:4" x14ac:dyDescent="0.25">
      <c r="A39" s="6"/>
      <c r="B39" s="6"/>
      <c r="C39" s="6"/>
      <c r="D39" s="6"/>
    </row>
    <row r="40" spans="1:4" x14ac:dyDescent="0.25">
      <c r="B40" s="6"/>
    </row>
    <row r="41" spans="1:4" x14ac:dyDescent="0.25">
      <c r="B41" s="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workbookViewId="0">
      <selection activeCell="M11" sqref="M11"/>
    </sheetView>
  </sheetViews>
  <sheetFormatPr defaultRowHeight="15" x14ac:dyDescent="0.25"/>
  <cols>
    <col min="1" max="1" width="18.5703125" style="1" customWidth="1"/>
    <col min="2" max="2" width="9.28515625" style="12" customWidth="1"/>
    <col min="3" max="3" width="9" customWidth="1"/>
    <col min="4" max="4" width="9.85546875" customWidth="1"/>
    <col min="5" max="5" width="10.5703125" customWidth="1"/>
    <col min="6" max="6" width="9.85546875" customWidth="1"/>
    <col min="7" max="7" width="9" customWidth="1"/>
    <col min="8" max="8" width="9.85546875" customWidth="1"/>
    <col min="9" max="9" width="10.42578125" customWidth="1"/>
    <col min="10" max="10" width="9.28515625" customWidth="1"/>
    <col min="11" max="11" width="9.85546875" customWidth="1"/>
    <col min="12" max="12" width="9" customWidth="1"/>
    <col min="13" max="13" width="10" customWidth="1"/>
    <col min="14" max="14" width="10.42578125" style="12" customWidth="1"/>
  </cols>
  <sheetData>
    <row r="1" spans="1:25" x14ac:dyDescent="0.25">
      <c r="A1" s="76" t="s">
        <v>62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25" ht="15" customHeight="1" x14ac:dyDescent="0.25">
      <c r="A2" s="54" t="s">
        <v>24</v>
      </c>
      <c r="B2" s="55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5"/>
    </row>
    <row r="3" spans="1:25" s="13" customFormat="1" ht="15" customHeight="1" x14ac:dyDescent="0.25">
      <c r="A3" s="9"/>
      <c r="B3" s="57" t="s">
        <v>2</v>
      </c>
      <c r="C3" s="58" t="s">
        <v>6</v>
      </c>
      <c r="D3" s="58" t="s">
        <v>3</v>
      </c>
      <c r="E3" s="58" t="s">
        <v>7</v>
      </c>
      <c r="F3" s="58" t="s">
        <v>8</v>
      </c>
      <c r="G3" s="58" t="s">
        <v>9</v>
      </c>
      <c r="H3" s="58" t="s">
        <v>10</v>
      </c>
      <c r="I3" s="58" t="s">
        <v>11</v>
      </c>
      <c r="J3" s="58" t="s">
        <v>12</v>
      </c>
      <c r="K3" s="58" t="s">
        <v>13</v>
      </c>
      <c r="L3" s="58" t="s">
        <v>14</v>
      </c>
      <c r="M3" s="58" t="s">
        <v>15</v>
      </c>
      <c r="N3" s="57" t="s">
        <v>16</v>
      </c>
    </row>
    <row r="4" spans="1:25" ht="24.95" customHeight="1" x14ac:dyDescent="0.25">
      <c r="A4" s="8" t="s">
        <v>59</v>
      </c>
      <c r="B4" s="59">
        <f>B5+B6+B8</f>
        <v>26429.67</v>
      </c>
      <c r="C4" s="59">
        <f t="shared" ref="C4:M4" si="0">C5+C6+C8</f>
        <v>26429.67</v>
      </c>
      <c r="D4" s="59">
        <f t="shared" si="0"/>
        <v>33091.67</v>
      </c>
      <c r="E4" s="59">
        <f>E5+E6+E7+E8</f>
        <v>26429.67</v>
      </c>
      <c r="F4" s="59">
        <f t="shared" si="0"/>
        <v>26429.67</v>
      </c>
      <c r="G4" s="59">
        <f t="shared" si="0"/>
        <v>26429.67</v>
      </c>
      <c r="H4" s="59">
        <f t="shared" si="0"/>
        <v>26429.67</v>
      </c>
      <c r="I4" s="59">
        <f t="shared" si="0"/>
        <v>26429.67</v>
      </c>
      <c r="J4" s="59">
        <f t="shared" si="0"/>
        <v>26429.67</v>
      </c>
      <c r="K4" s="59">
        <f t="shared" si="0"/>
        <v>26429.67</v>
      </c>
      <c r="L4" s="59">
        <f t="shared" si="0"/>
        <v>26429.67</v>
      </c>
      <c r="M4" s="59">
        <f t="shared" si="0"/>
        <v>26429.67</v>
      </c>
      <c r="N4" s="59">
        <f>N5+N6+N8</f>
        <v>323818.04000000004</v>
      </c>
    </row>
    <row r="5" spans="1:25" ht="24.95" customHeight="1" x14ac:dyDescent="0.25">
      <c r="A5" s="8" t="s">
        <v>17</v>
      </c>
      <c r="B5" s="60">
        <v>11821.92</v>
      </c>
      <c r="C5" s="11">
        <v>11821.92</v>
      </c>
      <c r="D5" s="11">
        <v>11821.92</v>
      </c>
      <c r="E5" s="11">
        <v>11821.92</v>
      </c>
      <c r="F5" s="11">
        <v>11821.92</v>
      </c>
      <c r="G5" s="11">
        <v>11821.92</v>
      </c>
      <c r="H5" s="11">
        <v>11821.92</v>
      </c>
      <c r="I5" s="60">
        <v>11821.92</v>
      </c>
      <c r="J5" s="60">
        <v>11821.92</v>
      </c>
      <c r="K5" s="60">
        <v>11821.92</v>
      </c>
      <c r="L5" s="60">
        <v>11821.92</v>
      </c>
      <c r="M5" s="60">
        <v>11821.92</v>
      </c>
      <c r="N5" s="60">
        <f t="shared" ref="N5:N23" si="1">SUM(B5:M5)</f>
        <v>141863.04000000001</v>
      </c>
    </row>
    <row r="6" spans="1:25" ht="24.95" customHeight="1" x14ac:dyDescent="0.25">
      <c r="A6" s="8" t="s">
        <v>34</v>
      </c>
      <c r="B6" s="60">
        <v>14607.75</v>
      </c>
      <c r="C6" s="11">
        <v>14607.75</v>
      </c>
      <c r="D6" s="11">
        <v>14607.75</v>
      </c>
      <c r="E6" s="11">
        <v>14607.75</v>
      </c>
      <c r="F6" s="11">
        <v>14607.75</v>
      </c>
      <c r="G6" s="11">
        <v>14607.75</v>
      </c>
      <c r="H6" s="11">
        <v>14607.75</v>
      </c>
      <c r="I6" s="11">
        <v>14607.75</v>
      </c>
      <c r="J6" s="60">
        <v>14607.75</v>
      </c>
      <c r="K6" s="60">
        <v>14607.75</v>
      </c>
      <c r="L6" s="11">
        <v>14607.75</v>
      </c>
      <c r="M6" s="11">
        <v>14607.75</v>
      </c>
      <c r="N6" s="60">
        <f>SUM(B6:M6)</f>
        <v>175293</v>
      </c>
    </row>
    <row r="7" spans="1:25" ht="24.95" customHeight="1" x14ac:dyDescent="0.25">
      <c r="A7" s="8" t="s">
        <v>61</v>
      </c>
      <c r="B7" s="60"/>
      <c r="C7" s="11"/>
      <c r="D7" s="11"/>
      <c r="E7" s="11"/>
      <c r="F7" s="11"/>
      <c r="G7" s="11"/>
      <c r="H7" s="11"/>
      <c r="I7" s="11"/>
      <c r="J7" s="60"/>
      <c r="K7" s="60"/>
      <c r="L7" s="11"/>
      <c r="M7" s="11"/>
      <c r="N7" s="60"/>
    </row>
    <row r="8" spans="1:25" ht="15.95" customHeight="1" x14ac:dyDescent="0.25">
      <c r="A8" s="8" t="s">
        <v>32</v>
      </c>
      <c r="B8" s="60"/>
      <c r="C8" s="11"/>
      <c r="D8" s="11">
        <v>6662</v>
      </c>
      <c r="E8" s="11"/>
      <c r="F8" s="11"/>
      <c r="G8" s="11"/>
      <c r="H8" s="11"/>
      <c r="I8" s="11"/>
      <c r="J8" s="60"/>
      <c r="K8" s="60"/>
      <c r="L8" s="11"/>
      <c r="M8" s="11"/>
      <c r="N8" s="60">
        <f>SUM(B8:M8)</f>
        <v>6662</v>
      </c>
    </row>
    <row r="9" spans="1:25" ht="25.5" customHeight="1" x14ac:dyDescent="0.25">
      <c r="A9" s="10" t="s">
        <v>18</v>
      </c>
      <c r="B9" s="59">
        <f>B10+B11+B12+B13</f>
        <v>12219</v>
      </c>
      <c r="C9" s="59">
        <f>C10+C11+C12+C13</f>
        <v>11897.01</v>
      </c>
      <c r="D9" s="59">
        <f t="shared" ref="D9:M9" si="2">D10+D11+D12+D13</f>
        <v>14624.869999999999</v>
      </c>
      <c r="E9" s="59">
        <f t="shared" si="2"/>
        <v>21808.28</v>
      </c>
      <c r="F9" s="59">
        <f t="shared" si="2"/>
        <v>4960.09</v>
      </c>
      <c r="G9" s="59">
        <f t="shared" si="2"/>
        <v>11690.2</v>
      </c>
      <c r="H9" s="59">
        <f t="shared" si="2"/>
        <v>11638.34</v>
      </c>
      <c r="I9" s="59">
        <f t="shared" si="2"/>
        <v>5052.37</v>
      </c>
      <c r="J9" s="59">
        <f t="shared" si="2"/>
        <v>17197.09</v>
      </c>
      <c r="K9" s="59">
        <f t="shared" si="2"/>
        <v>5526.45</v>
      </c>
      <c r="L9" s="59">
        <f t="shared" si="2"/>
        <v>16002.869999999999</v>
      </c>
      <c r="M9" s="59">
        <f t="shared" si="2"/>
        <v>30624.409999999996</v>
      </c>
      <c r="N9" s="59">
        <f t="shared" si="1"/>
        <v>163240.97999999998</v>
      </c>
    </row>
    <row r="10" spans="1:25" ht="15" customHeight="1" x14ac:dyDescent="0.25">
      <c r="A10" s="8" t="s">
        <v>57</v>
      </c>
      <c r="B10" s="60">
        <v>5318.17</v>
      </c>
      <c r="C10" s="11">
        <v>6625.42</v>
      </c>
      <c r="D10" s="11">
        <v>11098.42</v>
      </c>
      <c r="E10" s="11">
        <v>9943.92</v>
      </c>
      <c r="F10" s="11">
        <v>2475.42</v>
      </c>
      <c r="G10" s="11">
        <v>10502.67</v>
      </c>
      <c r="H10" s="11">
        <v>2158.92</v>
      </c>
      <c r="I10" s="11">
        <v>2475.42</v>
      </c>
      <c r="J10" s="60">
        <v>10553.92</v>
      </c>
      <c r="K10" s="60">
        <v>3741.42</v>
      </c>
      <c r="L10" s="11">
        <v>5482.17</v>
      </c>
      <c r="M10" s="11">
        <v>14547.92</v>
      </c>
      <c r="N10" s="59">
        <f t="shared" ref="N10:N15" si="3">SUM(B10:M10)</f>
        <v>84923.79</v>
      </c>
    </row>
    <row r="11" spans="1:25" ht="15" customHeight="1" x14ac:dyDescent="0.25">
      <c r="A11" s="8" t="s">
        <v>58</v>
      </c>
      <c r="B11" s="61">
        <v>1899</v>
      </c>
      <c r="C11" s="11">
        <v>1899</v>
      </c>
      <c r="D11" s="11">
        <v>949.5</v>
      </c>
      <c r="E11" s="11">
        <v>1792.75</v>
      </c>
      <c r="F11" s="11"/>
      <c r="G11" s="11"/>
      <c r="H11" s="11"/>
      <c r="I11" s="11"/>
      <c r="J11" s="60"/>
      <c r="K11" s="60">
        <v>597.5</v>
      </c>
      <c r="L11" s="11">
        <v>4747.5</v>
      </c>
      <c r="M11" s="11">
        <v>3798</v>
      </c>
      <c r="N11" s="59">
        <f t="shared" si="3"/>
        <v>15683.25</v>
      </c>
    </row>
    <row r="12" spans="1:25" ht="15" customHeight="1" x14ac:dyDescent="0.35">
      <c r="A12" s="62" t="s">
        <v>29</v>
      </c>
      <c r="B12" s="61">
        <v>2223</v>
      </c>
      <c r="C12" s="11"/>
      <c r="D12" s="11"/>
      <c r="E12" s="11">
        <v>5915.25</v>
      </c>
      <c r="F12" s="11">
        <v>905.25</v>
      </c>
      <c r="G12" s="11"/>
      <c r="H12" s="11">
        <v>7900</v>
      </c>
      <c r="I12" s="11"/>
      <c r="J12" s="60">
        <v>301.75</v>
      </c>
      <c r="K12" s="60"/>
      <c r="L12" s="11">
        <v>3196.25</v>
      </c>
      <c r="M12" s="11">
        <v>7920.25</v>
      </c>
      <c r="N12" s="59">
        <f t="shared" si="3"/>
        <v>28361.75</v>
      </c>
      <c r="Y12" s="41"/>
    </row>
    <row r="13" spans="1:25" ht="15" customHeight="1" x14ac:dyDescent="0.25">
      <c r="A13" s="8" t="s">
        <v>19</v>
      </c>
      <c r="B13" s="60">
        <v>2778.83</v>
      </c>
      <c r="C13" s="11">
        <v>3372.59</v>
      </c>
      <c r="D13" s="11">
        <v>2576.9499999999998</v>
      </c>
      <c r="E13" s="11">
        <v>4156.3599999999997</v>
      </c>
      <c r="F13" s="11">
        <v>1579.42</v>
      </c>
      <c r="G13" s="11">
        <v>1187.53</v>
      </c>
      <c r="H13" s="11">
        <v>1579.42</v>
      </c>
      <c r="I13" s="11">
        <v>2576.9499999999998</v>
      </c>
      <c r="J13" s="60">
        <v>6341.42</v>
      </c>
      <c r="K13" s="60">
        <v>1187.53</v>
      </c>
      <c r="L13" s="11">
        <v>2576.9499999999998</v>
      </c>
      <c r="M13" s="11">
        <v>4358.24</v>
      </c>
      <c r="N13" s="60">
        <f t="shared" si="3"/>
        <v>34272.19</v>
      </c>
    </row>
    <row r="14" spans="1:25" ht="15" customHeight="1" x14ac:dyDescent="0.25">
      <c r="A14" s="10" t="s">
        <v>20</v>
      </c>
      <c r="B14" s="59">
        <f>B15+B16+B17</f>
        <v>7162</v>
      </c>
      <c r="C14" s="59">
        <f>C15+C16+C17</f>
        <v>12061.5</v>
      </c>
      <c r="D14" s="59">
        <f t="shared" ref="D14:M14" si="4">D15+D16+D17</f>
        <v>9735</v>
      </c>
      <c r="E14" s="59">
        <f t="shared" si="4"/>
        <v>0</v>
      </c>
      <c r="F14" s="59">
        <f t="shared" si="4"/>
        <v>0</v>
      </c>
      <c r="G14" s="59">
        <f t="shared" si="4"/>
        <v>0</v>
      </c>
      <c r="H14" s="59">
        <f t="shared" si="4"/>
        <v>18423.5</v>
      </c>
      <c r="I14" s="59">
        <f t="shared" si="4"/>
        <v>52548.5</v>
      </c>
      <c r="J14" s="59">
        <f t="shared" si="4"/>
        <v>0</v>
      </c>
      <c r="K14" s="59">
        <f t="shared" si="4"/>
        <v>9614</v>
      </c>
      <c r="L14" s="59">
        <f t="shared" si="4"/>
        <v>28415.5</v>
      </c>
      <c r="M14" s="59">
        <f t="shared" si="4"/>
        <v>0</v>
      </c>
      <c r="N14" s="59">
        <f t="shared" si="3"/>
        <v>137960</v>
      </c>
    </row>
    <row r="15" spans="1:25" ht="24.95" customHeight="1" x14ac:dyDescent="0.25">
      <c r="A15" s="8" t="s">
        <v>21</v>
      </c>
      <c r="B15" s="60">
        <v>7162</v>
      </c>
      <c r="C15" s="11">
        <v>12061.5</v>
      </c>
      <c r="D15" s="11">
        <v>9735</v>
      </c>
      <c r="E15" s="11"/>
      <c r="F15" s="11"/>
      <c r="G15" s="11"/>
      <c r="H15" s="11">
        <v>18423.5</v>
      </c>
      <c r="I15" s="11">
        <v>35911</v>
      </c>
      <c r="J15" s="60"/>
      <c r="K15" s="60">
        <v>9614</v>
      </c>
      <c r="L15" s="11">
        <v>28415.5</v>
      </c>
      <c r="M15" s="11"/>
      <c r="N15" s="60">
        <f t="shared" si="3"/>
        <v>121322.5</v>
      </c>
    </row>
    <row r="16" spans="1:25" ht="24.95" customHeight="1" x14ac:dyDescent="0.25">
      <c r="A16" s="8" t="s">
        <v>22</v>
      </c>
      <c r="B16" s="60"/>
      <c r="C16" s="11"/>
      <c r="D16" s="11"/>
      <c r="E16" s="11"/>
      <c r="F16" s="11"/>
      <c r="G16" s="11"/>
      <c r="H16" s="11"/>
      <c r="I16" s="11"/>
      <c r="J16" s="60"/>
      <c r="K16" s="60"/>
      <c r="L16" s="11"/>
      <c r="M16" s="11"/>
      <c r="N16" s="60">
        <f t="shared" si="1"/>
        <v>0</v>
      </c>
    </row>
    <row r="17" spans="1:14" ht="15" customHeight="1" x14ac:dyDescent="0.25">
      <c r="A17" s="62" t="s">
        <v>30</v>
      </c>
      <c r="B17" s="60"/>
      <c r="C17" s="11"/>
      <c r="D17" s="11"/>
      <c r="E17" s="11"/>
      <c r="F17" s="11"/>
      <c r="G17" s="11"/>
      <c r="H17" s="11"/>
      <c r="I17" s="11">
        <v>16637.5</v>
      </c>
      <c r="J17" s="60"/>
      <c r="K17" s="60"/>
      <c r="L17" s="11"/>
      <c r="M17" s="11"/>
      <c r="N17" s="60">
        <f t="shared" si="1"/>
        <v>16637.5</v>
      </c>
    </row>
    <row r="18" spans="1:14" ht="24.95" customHeight="1" x14ac:dyDescent="0.25">
      <c r="A18" s="63" t="s">
        <v>49</v>
      </c>
      <c r="B18" s="60"/>
      <c r="C18" s="11"/>
      <c r="D18" s="11"/>
      <c r="E18" s="11"/>
      <c r="F18" s="11">
        <v>8001</v>
      </c>
      <c r="G18" s="11"/>
      <c r="H18" s="11">
        <v>1928</v>
      </c>
      <c r="I18" s="11">
        <v>185630</v>
      </c>
      <c r="J18" s="60">
        <v>215645</v>
      </c>
      <c r="K18" s="60"/>
      <c r="L18" s="11"/>
      <c r="M18" s="11">
        <v>4648</v>
      </c>
      <c r="N18" s="60">
        <f>SUM(B18:M18)</f>
        <v>415852</v>
      </c>
    </row>
    <row r="19" spans="1:14" ht="15" customHeight="1" x14ac:dyDescent="0.25">
      <c r="A19" s="10" t="s">
        <v>51</v>
      </c>
      <c r="B19" s="59">
        <f>B20+B21+B22</f>
        <v>9677.1099999999988</v>
      </c>
      <c r="C19" s="59">
        <f>C20+C21+C22</f>
        <v>440.38000000000011</v>
      </c>
      <c r="D19" s="59">
        <f t="shared" ref="D19:M19" si="5">D20+D21+D22</f>
        <v>7720.12</v>
      </c>
      <c r="E19" s="59">
        <f t="shared" si="5"/>
        <v>-5030.6799999999994</v>
      </c>
      <c r="F19" s="59">
        <f t="shared" si="5"/>
        <v>176.64</v>
      </c>
      <c r="G19" s="59">
        <f t="shared" si="5"/>
        <v>398.51</v>
      </c>
      <c r="H19" s="59">
        <f>H20+H21+H22</f>
        <v>2652.19</v>
      </c>
      <c r="I19" s="59">
        <f t="shared" si="5"/>
        <v>680.44</v>
      </c>
      <c r="J19" s="59">
        <f t="shared" si="5"/>
        <v>1769.2</v>
      </c>
      <c r="K19" s="59">
        <f t="shared" si="5"/>
        <v>8540.39</v>
      </c>
      <c r="L19" s="59">
        <f t="shared" si="5"/>
        <v>-2859.08</v>
      </c>
      <c r="M19" s="59">
        <f t="shared" si="5"/>
        <v>-621.62999999999965</v>
      </c>
      <c r="N19" s="59">
        <f>SUM(B19:M19)</f>
        <v>23543.589999999993</v>
      </c>
    </row>
    <row r="20" spans="1:14" ht="15" customHeight="1" x14ac:dyDescent="0.25">
      <c r="A20" s="8" t="s">
        <v>52</v>
      </c>
      <c r="B20" s="60">
        <v>1190.8</v>
      </c>
      <c r="C20" s="11">
        <v>2679.3</v>
      </c>
      <c r="D20" s="11">
        <v>267.93</v>
      </c>
      <c r="E20" s="11">
        <v>267.93</v>
      </c>
      <c r="F20" s="11">
        <v>774.02</v>
      </c>
      <c r="G20" s="11">
        <v>476.32</v>
      </c>
      <c r="H20" s="11">
        <v>-565.63</v>
      </c>
      <c r="I20" s="11">
        <v>-446.55</v>
      </c>
      <c r="J20" s="60">
        <v>29.77</v>
      </c>
      <c r="K20" s="60">
        <v>3512.86</v>
      </c>
      <c r="L20" s="11">
        <v>-1905.28</v>
      </c>
      <c r="M20" s="11">
        <v>-3274.7</v>
      </c>
      <c r="N20" s="60">
        <f>SUM(B20:M20)</f>
        <v>3006.7700000000023</v>
      </c>
    </row>
    <row r="21" spans="1:14" ht="15" customHeight="1" x14ac:dyDescent="0.25">
      <c r="A21" s="8" t="s">
        <v>53</v>
      </c>
      <c r="B21" s="60"/>
      <c r="C21" s="11"/>
      <c r="D21" s="11"/>
      <c r="E21" s="11"/>
      <c r="F21" s="11"/>
      <c r="G21" s="11"/>
      <c r="H21" s="11"/>
      <c r="I21" s="11"/>
      <c r="J21" s="60"/>
      <c r="K21" s="60"/>
      <c r="L21" s="11"/>
      <c r="M21" s="11"/>
      <c r="N21" s="60">
        <f>SUM(B21:M21)</f>
        <v>0</v>
      </c>
    </row>
    <row r="22" spans="1:14" ht="15" customHeight="1" x14ac:dyDescent="0.25">
      <c r="A22" s="62" t="s">
        <v>54</v>
      </c>
      <c r="B22" s="60">
        <v>8486.31</v>
      </c>
      <c r="C22" s="11">
        <v>-2238.92</v>
      </c>
      <c r="D22" s="11">
        <v>7452.19</v>
      </c>
      <c r="E22" s="11">
        <v>-5298.61</v>
      </c>
      <c r="F22" s="11">
        <v>-597.38</v>
      </c>
      <c r="G22" s="11">
        <v>-77.81</v>
      </c>
      <c r="H22" s="11">
        <v>3217.82</v>
      </c>
      <c r="I22" s="11">
        <v>1126.99</v>
      </c>
      <c r="J22" s="60">
        <v>1739.43</v>
      </c>
      <c r="K22" s="60">
        <v>5027.53</v>
      </c>
      <c r="L22" s="11">
        <v>-953.8</v>
      </c>
      <c r="M22" s="11">
        <v>2653.07</v>
      </c>
      <c r="N22" s="60">
        <f>SUM(B22:M22)</f>
        <v>20536.819999999996</v>
      </c>
    </row>
    <row r="23" spans="1:14" ht="27" customHeight="1" x14ac:dyDescent="0.25">
      <c r="A23" s="10" t="s">
        <v>56</v>
      </c>
      <c r="B23" s="59">
        <v>17520.2</v>
      </c>
      <c r="C23" s="59">
        <v>17520.2</v>
      </c>
      <c r="D23" s="59">
        <v>17520.2</v>
      </c>
      <c r="E23" s="59">
        <v>17520.2</v>
      </c>
      <c r="F23" s="59">
        <v>17520.2</v>
      </c>
      <c r="G23" s="59">
        <v>17520.2</v>
      </c>
      <c r="H23" s="14">
        <v>17520.2</v>
      </c>
      <c r="I23" s="14">
        <v>17520.2</v>
      </c>
      <c r="J23" s="59">
        <v>17520.2</v>
      </c>
      <c r="K23" s="59">
        <v>17520.2</v>
      </c>
      <c r="L23" s="14">
        <v>17520.2</v>
      </c>
      <c r="M23" s="14">
        <v>17520.2</v>
      </c>
      <c r="N23" s="59">
        <f t="shared" si="1"/>
        <v>210242.40000000005</v>
      </c>
    </row>
    <row r="24" spans="1:14" x14ac:dyDescent="0.25">
      <c r="A24" s="10" t="s">
        <v>23</v>
      </c>
      <c r="B24" s="59">
        <f>B4+B9+B14+B18+B23+B19</f>
        <v>73007.98</v>
      </c>
      <c r="C24" s="59">
        <f t="shared" ref="C24:N24" si="6">C4+C9+C14+C18+C23+C19</f>
        <v>68348.760000000009</v>
      </c>
      <c r="D24" s="59">
        <f t="shared" si="6"/>
        <v>82691.859999999986</v>
      </c>
      <c r="E24" s="59">
        <f t="shared" si="6"/>
        <v>60727.469999999994</v>
      </c>
      <c r="F24" s="59">
        <f t="shared" si="6"/>
        <v>57087.599999999991</v>
      </c>
      <c r="G24" s="59">
        <f t="shared" si="6"/>
        <v>56038.579999999994</v>
      </c>
      <c r="H24" s="59">
        <f t="shared" si="6"/>
        <v>78591.899999999994</v>
      </c>
      <c r="I24" s="59">
        <f t="shared" si="6"/>
        <v>287861.18</v>
      </c>
      <c r="J24" s="59">
        <f t="shared" si="6"/>
        <v>278561.16000000003</v>
      </c>
      <c r="K24" s="59">
        <f t="shared" si="6"/>
        <v>67630.709999999992</v>
      </c>
      <c r="L24" s="59">
        <f t="shared" si="6"/>
        <v>85509.159999999989</v>
      </c>
      <c r="M24" s="59">
        <f t="shared" si="6"/>
        <v>78600.649999999994</v>
      </c>
      <c r="N24" s="59">
        <f t="shared" si="6"/>
        <v>1274657.0100000002</v>
      </c>
    </row>
    <row r="25" spans="1:14" ht="15" customHeight="1" x14ac:dyDescent="0.25">
      <c r="A25" s="77" t="s">
        <v>60</v>
      </c>
      <c r="B25" s="77"/>
      <c r="C25" s="77"/>
      <c r="D25" s="56"/>
      <c r="E25" s="56"/>
      <c r="F25" s="56"/>
      <c r="G25" s="56"/>
      <c r="H25" s="56"/>
      <c r="I25" s="56"/>
      <c r="J25" s="56"/>
      <c r="K25" s="56"/>
      <c r="L25" s="78" t="s">
        <v>28</v>
      </c>
      <c r="M25" s="78"/>
      <c r="N25" s="78"/>
    </row>
    <row r="26" spans="1:14" x14ac:dyDescent="0.25">
      <c r="A26" s="77"/>
      <c r="B26" s="77"/>
      <c r="C26" s="77"/>
      <c r="D26" s="56"/>
      <c r="E26" s="56"/>
      <c r="F26" s="56"/>
      <c r="G26" s="56"/>
      <c r="H26" s="56"/>
      <c r="I26" s="56"/>
      <c r="J26" s="56"/>
      <c r="K26" s="56"/>
      <c r="L26" s="78"/>
      <c r="M26" s="78"/>
      <c r="N26" s="78"/>
    </row>
    <row r="27" spans="1:14" x14ac:dyDescent="0.25">
      <c r="A27" s="28"/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6"/>
    </row>
    <row r="28" spans="1:14" x14ac:dyDescent="0.25">
      <c r="A28" s="28"/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6"/>
    </row>
    <row r="29" spans="1:14" x14ac:dyDescent="0.25">
      <c r="A29" s="28"/>
      <c r="B29" s="26"/>
      <c r="C29" s="27"/>
      <c r="D29" s="27"/>
      <c r="E29" s="27" t="s">
        <v>33</v>
      </c>
      <c r="F29" s="27"/>
      <c r="G29" s="27"/>
      <c r="H29" s="27"/>
      <c r="I29" s="27"/>
      <c r="J29" s="27"/>
      <c r="K29" s="27"/>
      <c r="L29" s="27"/>
      <c r="M29" s="27"/>
      <c r="N29" s="26"/>
    </row>
    <row r="30" spans="1:14" x14ac:dyDescent="0.25">
      <c r="A30" s="28"/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6"/>
    </row>
    <row r="32" spans="1:14" ht="21" x14ac:dyDescent="0.35">
      <c r="C32" s="41"/>
    </row>
    <row r="33" spans="3:3" ht="21" x14ac:dyDescent="0.35">
      <c r="C33" s="41"/>
    </row>
    <row r="34" spans="3:3" ht="21" x14ac:dyDescent="0.35">
      <c r="C34" s="41"/>
    </row>
    <row r="35" spans="3:3" ht="21" x14ac:dyDescent="0.35">
      <c r="C35" s="41"/>
    </row>
  </sheetData>
  <mergeCells count="5">
    <mergeCell ref="A1:N1"/>
    <mergeCell ref="A25:C25"/>
    <mergeCell ref="A26:C26"/>
    <mergeCell ref="L25:N25"/>
    <mergeCell ref="L26:N2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C17" sqref="C17"/>
    </sheetView>
  </sheetViews>
  <sheetFormatPr defaultRowHeight="15" x14ac:dyDescent="0.25"/>
  <cols>
    <col min="1" max="1" width="5.28515625" customWidth="1"/>
    <col min="2" max="2" width="6" customWidth="1"/>
    <col min="3" max="3" width="42.5703125" customWidth="1"/>
    <col min="4" max="4" width="11" customWidth="1"/>
    <col min="5" max="5" width="19.7109375" customWidth="1"/>
    <col min="6" max="6" width="9.140625" customWidth="1"/>
  </cols>
  <sheetData>
    <row r="1" spans="1:5" x14ac:dyDescent="0.25">
      <c r="B1" s="5" t="s">
        <v>50</v>
      </c>
      <c r="C1" s="5"/>
    </row>
    <row r="2" spans="1:5" x14ac:dyDescent="0.25">
      <c r="C2" t="s">
        <v>47</v>
      </c>
    </row>
    <row r="3" spans="1:5" x14ac:dyDescent="0.25">
      <c r="B3" t="s">
        <v>38</v>
      </c>
    </row>
    <row r="4" spans="1:5" x14ac:dyDescent="0.25">
      <c r="A4" s="32" t="s">
        <v>39</v>
      </c>
      <c r="B4" s="39" t="s">
        <v>39</v>
      </c>
      <c r="C4" s="37"/>
      <c r="D4" s="34" t="s">
        <v>40</v>
      </c>
      <c r="E4" s="32" t="s">
        <v>41</v>
      </c>
    </row>
    <row r="5" spans="1:5" x14ac:dyDescent="0.25">
      <c r="A5" s="33" t="s">
        <v>42</v>
      </c>
      <c r="B5" s="38" t="s">
        <v>43</v>
      </c>
      <c r="C5" s="38" t="s">
        <v>44</v>
      </c>
      <c r="D5" s="35" t="s">
        <v>45</v>
      </c>
      <c r="E5" s="33" t="s">
        <v>46</v>
      </c>
    </row>
    <row r="6" spans="1:5" x14ac:dyDescent="0.25">
      <c r="A6" s="33">
        <v>1</v>
      </c>
      <c r="B6" s="33"/>
      <c r="C6" s="36"/>
      <c r="D6" s="31"/>
      <c r="E6" s="33"/>
    </row>
    <row r="7" spans="1:5" x14ac:dyDescent="0.25">
      <c r="A7" s="29">
        <v>2</v>
      </c>
      <c r="B7" s="29"/>
      <c r="C7" s="16"/>
      <c r="D7" s="30"/>
      <c r="E7" s="29"/>
    </row>
    <row r="8" spans="1:5" x14ac:dyDescent="0.25">
      <c r="A8" s="29">
        <v>3</v>
      </c>
      <c r="B8" s="29"/>
      <c r="C8" s="16"/>
      <c r="D8" s="30"/>
      <c r="E8" s="29"/>
    </row>
    <row r="9" spans="1:5" x14ac:dyDescent="0.25">
      <c r="A9" s="29">
        <v>4</v>
      </c>
      <c r="B9" s="29"/>
      <c r="C9" s="16"/>
      <c r="D9" s="30"/>
      <c r="E9" s="29"/>
    </row>
    <row r="10" spans="1:5" x14ac:dyDescent="0.25">
      <c r="A10" s="29">
        <v>5</v>
      </c>
      <c r="B10" s="29"/>
      <c r="C10" s="16"/>
      <c r="D10" s="30"/>
      <c r="E10" s="29"/>
    </row>
    <row r="11" spans="1:5" x14ac:dyDescent="0.25">
      <c r="A11" s="29">
        <v>6</v>
      </c>
      <c r="B11" s="29"/>
      <c r="C11" s="16"/>
      <c r="D11" s="30"/>
      <c r="E11" s="29"/>
    </row>
    <row r="12" spans="1:5" x14ac:dyDescent="0.25">
      <c r="A12" s="29">
        <v>7</v>
      </c>
      <c r="B12" s="29"/>
      <c r="C12" s="16"/>
      <c r="D12" s="30"/>
      <c r="E12" s="29"/>
    </row>
    <row r="13" spans="1:5" x14ac:dyDescent="0.25">
      <c r="A13" s="29">
        <v>8</v>
      </c>
      <c r="B13" s="29"/>
      <c r="C13" s="16"/>
      <c r="D13" s="30"/>
      <c r="E13" s="29"/>
    </row>
    <row r="14" spans="1:5" x14ac:dyDescent="0.25">
      <c r="A14" s="29">
        <v>9</v>
      </c>
      <c r="B14" s="29"/>
      <c r="C14" s="16"/>
      <c r="D14" s="30"/>
      <c r="E14" s="29"/>
    </row>
    <row r="15" spans="1:5" x14ac:dyDescent="0.25">
      <c r="A15" s="29">
        <v>10</v>
      </c>
      <c r="B15" s="29"/>
      <c r="C15" s="16"/>
      <c r="D15" s="30"/>
      <c r="E15" s="29"/>
    </row>
    <row r="16" spans="1:5" x14ac:dyDescent="0.25">
      <c r="A16" s="29">
        <v>11</v>
      </c>
      <c r="B16" s="29"/>
      <c r="C16" s="16"/>
      <c r="D16" s="30"/>
      <c r="E16" s="29"/>
    </row>
    <row r="17" spans="1:5" x14ac:dyDescent="0.25">
      <c r="A17" s="29">
        <v>12</v>
      </c>
      <c r="B17" s="29"/>
      <c r="C17" s="16"/>
      <c r="D17" s="30"/>
      <c r="E17" s="29"/>
    </row>
    <row r="18" spans="1:5" x14ac:dyDescent="0.25">
      <c r="A18" s="29">
        <v>13</v>
      </c>
      <c r="B18" s="29"/>
      <c r="C18" s="16"/>
      <c r="D18" s="30"/>
      <c r="E18" s="29"/>
    </row>
    <row r="19" spans="1:5" x14ac:dyDescent="0.25">
      <c r="A19" s="29">
        <v>14</v>
      </c>
      <c r="B19" s="29"/>
      <c r="C19" s="16"/>
      <c r="D19" s="30"/>
      <c r="E19" s="29"/>
    </row>
    <row r="20" spans="1:5" x14ac:dyDescent="0.25">
      <c r="A20" s="29">
        <v>15</v>
      </c>
      <c r="B20" s="29"/>
      <c r="C20" s="16"/>
      <c r="D20" s="30"/>
      <c r="E20" s="29"/>
    </row>
    <row r="21" spans="1:5" x14ac:dyDescent="0.25">
      <c r="A21" s="29">
        <v>16</v>
      </c>
      <c r="B21" s="29"/>
      <c r="C21" s="16"/>
      <c r="D21" s="30"/>
      <c r="E21" s="29"/>
    </row>
    <row r="22" spans="1:5" x14ac:dyDescent="0.25">
      <c r="A22" s="29">
        <v>17</v>
      </c>
      <c r="B22" s="29"/>
      <c r="C22" s="16"/>
      <c r="D22" s="30"/>
      <c r="E22" s="29"/>
    </row>
    <row r="23" spans="1:5" x14ac:dyDescent="0.25">
      <c r="A23" s="29">
        <v>18</v>
      </c>
      <c r="B23" s="29"/>
      <c r="C23" s="16"/>
      <c r="D23" s="30"/>
      <c r="E23" s="29"/>
    </row>
    <row r="24" spans="1:5" x14ac:dyDescent="0.25">
      <c r="A24" s="29"/>
      <c r="B24" s="29"/>
      <c r="C24" s="16"/>
      <c r="D24" s="30"/>
      <c r="E24" s="29"/>
    </row>
    <row r="25" spans="1:5" x14ac:dyDescent="0.25">
      <c r="A25" s="29"/>
      <c r="B25" s="29"/>
      <c r="C25" s="16"/>
      <c r="D25" s="30"/>
      <c r="E25" s="29"/>
    </row>
    <row r="26" spans="1:5" x14ac:dyDescent="0.25">
      <c r="A26" s="29"/>
      <c r="B26" s="29"/>
      <c r="C26" s="16"/>
      <c r="D26" s="30"/>
      <c r="E26" s="29"/>
    </row>
    <row r="27" spans="1:5" x14ac:dyDescent="0.25">
      <c r="A27" s="29"/>
      <c r="B27" s="29"/>
      <c r="C27" s="16"/>
      <c r="D27" s="30"/>
      <c r="E27" s="29"/>
    </row>
    <row r="28" spans="1:5" x14ac:dyDescent="0.25">
      <c r="A28" s="29"/>
      <c r="B28" s="29"/>
      <c r="C28" s="16"/>
      <c r="D28" s="30"/>
      <c r="E28" s="29"/>
    </row>
    <row r="29" spans="1:5" x14ac:dyDescent="0.25">
      <c r="A29" s="29"/>
      <c r="B29" s="29"/>
      <c r="C29" s="16"/>
      <c r="D29" s="30"/>
      <c r="E29" s="29"/>
    </row>
    <row r="30" spans="1:5" x14ac:dyDescent="0.25">
      <c r="A30" s="16"/>
      <c r="B30" s="16"/>
      <c r="C30" s="16"/>
      <c r="D30" s="16"/>
      <c r="E30" s="16"/>
    </row>
    <row r="31" spans="1:5" x14ac:dyDescent="0.25">
      <c r="A31" s="16"/>
      <c r="B31" s="16"/>
      <c r="C31" s="16"/>
      <c r="D31" s="16"/>
      <c r="E31" s="16"/>
    </row>
    <row r="32" spans="1:5" x14ac:dyDescent="0.25">
      <c r="A32" s="16"/>
      <c r="B32" s="16"/>
      <c r="C32" s="16"/>
      <c r="D32" s="16"/>
      <c r="E32" s="16"/>
    </row>
    <row r="33" spans="1:5" x14ac:dyDescent="0.25">
      <c r="A33" s="16"/>
      <c r="B33" s="16"/>
      <c r="C33" s="16"/>
      <c r="D33" s="16"/>
      <c r="E33" s="16"/>
    </row>
    <row r="34" spans="1:5" x14ac:dyDescent="0.25">
      <c r="A34" s="16"/>
      <c r="B34" s="16"/>
      <c r="C34" s="16"/>
      <c r="D34" s="16"/>
      <c r="E34" s="16"/>
    </row>
    <row r="35" spans="1:5" x14ac:dyDescent="0.25">
      <c r="A35" s="16"/>
      <c r="B35" s="16"/>
      <c r="C35" s="16"/>
      <c r="D35" s="16"/>
      <c r="E35" s="16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activeCell="C12" sqref="C12"/>
    </sheetView>
  </sheetViews>
  <sheetFormatPr defaultRowHeight="15" x14ac:dyDescent="0.25"/>
  <cols>
    <col min="1" max="1" width="4.85546875" customWidth="1"/>
    <col min="2" max="2" width="54.85546875" customWidth="1"/>
    <col min="4" max="4" width="10.42578125" customWidth="1"/>
  </cols>
  <sheetData>
    <row r="1" spans="1:4" ht="15.75" x14ac:dyDescent="0.25">
      <c r="A1" s="1"/>
      <c r="B1" s="74" t="s">
        <v>72</v>
      </c>
      <c r="C1" s="74"/>
      <c r="D1" s="74"/>
    </row>
    <row r="2" spans="1:4" ht="15.75" x14ac:dyDescent="0.25">
      <c r="A2" s="1"/>
      <c r="B2" s="3" t="s">
        <v>4</v>
      </c>
      <c r="C2" s="1"/>
      <c r="D2" s="1"/>
    </row>
    <row r="3" spans="1:4" ht="15.75" x14ac:dyDescent="0.25">
      <c r="A3" s="4"/>
      <c r="B3" s="75" t="s">
        <v>48</v>
      </c>
      <c r="C3" s="75"/>
      <c r="D3" s="75"/>
    </row>
    <row r="4" spans="1:4" ht="26.25" x14ac:dyDescent="0.25">
      <c r="A4" s="8"/>
      <c r="B4" s="9" t="s">
        <v>0</v>
      </c>
      <c r="C4" s="9" t="s">
        <v>1</v>
      </c>
      <c r="D4" s="8" t="s">
        <v>26</v>
      </c>
    </row>
    <row r="5" spans="1:4" ht="12.75" customHeight="1" x14ac:dyDescent="0.25">
      <c r="A5" s="42"/>
      <c r="B5" s="44" t="s">
        <v>8</v>
      </c>
      <c r="C5" s="42"/>
      <c r="D5" s="42"/>
    </row>
    <row r="6" spans="1:4" ht="12.75" customHeight="1" x14ac:dyDescent="0.25">
      <c r="A6" s="42">
        <v>1</v>
      </c>
      <c r="B6" s="42" t="s">
        <v>103</v>
      </c>
      <c r="C6" s="42">
        <v>8001</v>
      </c>
      <c r="D6" s="44">
        <f>C6</f>
        <v>8001</v>
      </c>
    </row>
    <row r="7" spans="1:4" ht="12.75" customHeight="1" x14ac:dyDescent="0.25">
      <c r="A7" s="42"/>
      <c r="B7" s="44" t="s">
        <v>10</v>
      </c>
      <c r="C7" s="44"/>
      <c r="D7" s="44"/>
    </row>
    <row r="8" spans="1:4" ht="12.75" customHeight="1" x14ac:dyDescent="0.25">
      <c r="A8" s="47">
        <v>1</v>
      </c>
      <c r="B8" s="42" t="s">
        <v>112</v>
      </c>
      <c r="C8" s="45">
        <v>1928</v>
      </c>
      <c r="D8" s="47">
        <f>C8+D6</f>
        <v>9929</v>
      </c>
    </row>
    <row r="9" spans="1:4" x14ac:dyDescent="0.25">
      <c r="A9" s="45"/>
      <c r="B9" s="47" t="s">
        <v>11</v>
      </c>
      <c r="C9" s="45"/>
      <c r="D9" s="47"/>
    </row>
    <row r="10" spans="1:4" ht="30" x14ac:dyDescent="0.25">
      <c r="A10" s="45">
        <v>1</v>
      </c>
      <c r="B10" s="42" t="s">
        <v>118</v>
      </c>
      <c r="C10" s="47">
        <v>185630</v>
      </c>
      <c r="D10" s="67">
        <f>C10+D8</f>
        <v>195559</v>
      </c>
    </row>
    <row r="11" spans="1:4" x14ac:dyDescent="0.25">
      <c r="A11" s="45"/>
      <c r="B11" s="47" t="s">
        <v>12</v>
      </c>
      <c r="C11" s="45"/>
      <c r="D11" s="45"/>
    </row>
    <row r="12" spans="1:4" ht="30" x14ac:dyDescent="0.25">
      <c r="A12" s="45">
        <v>1</v>
      </c>
      <c r="B12" s="42" t="s">
        <v>126</v>
      </c>
      <c r="C12" s="47">
        <v>215645</v>
      </c>
      <c r="D12" s="67">
        <f>C12+D10</f>
        <v>411204</v>
      </c>
    </row>
    <row r="13" spans="1:4" x14ac:dyDescent="0.25">
      <c r="A13" s="45"/>
      <c r="B13" s="49" t="s">
        <v>15</v>
      </c>
      <c r="C13" s="45"/>
      <c r="D13" s="47"/>
    </row>
    <row r="14" spans="1:4" x14ac:dyDescent="0.25">
      <c r="A14" s="45">
        <v>1</v>
      </c>
      <c r="B14" s="64" t="s">
        <v>152</v>
      </c>
      <c r="C14" s="45">
        <v>4648</v>
      </c>
      <c r="D14" s="67">
        <f>C14+D12</f>
        <v>415852</v>
      </c>
    </row>
    <row r="15" spans="1:4" x14ac:dyDescent="0.25">
      <c r="A15" s="45"/>
      <c r="B15" s="49"/>
      <c r="C15" s="45"/>
      <c r="D15" s="45"/>
    </row>
    <row r="16" spans="1:4" x14ac:dyDescent="0.25">
      <c r="A16" s="45"/>
      <c r="B16" s="48"/>
      <c r="C16" s="45"/>
      <c r="D16" s="67"/>
    </row>
    <row r="17" spans="1:4" x14ac:dyDescent="0.25">
      <c r="A17" s="45"/>
      <c r="B17" s="48"/>
      <c r="C17" s="45"/>
      <c r="D17" s="47"/>
    </row>
    <row r="18" spans="1:4" x14ac:dyDescent="0.25">
      <c r="A18" s="45"/>
      <c r="B18" s="48"/>
      <c r="C18" s="45"/>
      <c r="D18" s="45"/>
    </row>
    <row r="19" spans="1:4" x14ac:dyDescent="0.25">
      <c r="A19" s="45"/>
      <c r="B19" s="49"/>
      <c r="C19" s="47"/>
      <c r="D19" s="47"/>
    </row>
    <row r="20" spans="1:4" x14ac:dyDescent="0.25">
      <c r="A20" s="45"/>
      <c r="B20" s="65"/>
      <c r="C20" s="45"/>
      <c r="D20" s="47"/>
    </row>
    <row r="21" spans="1:4" x14ac:dyDescent="0.25">
      <c r="A21" s="45"/>
      <c r="B21" s="64"/>
      <c r="C21" s="47"/>
      <c r="D21" s="47"/>
    </row>
    <row r="22" spans="1:4" x14ac:dyDescent="0.25">
      <c r="A22" s="45"/>
      <c r="B22" s="65"/>
      <c r="C22" s="45"/>
      <c r="D22" s="45"/>
    </row>
    <row r="23" spans="1:4" x14ac:dyDescent="0.25">
      <c r="A23" s="45"/>
      <c r="B23" s="64"/>
      <c r="C23" s="47"/>
      <c r="D23" s="47"/>
    </row>
    <row r="24" spans="1:4" x14ac:dyDescent="0.25">
      <c r="A24" s="45"/>
      <c r="B24" s="49"/>
      <c r="C24" s="47"/>
      <c r="D24" s="47"/>
    </row>
    <row r="25" spans="1:4" x14ac:dyDescent="0.25">
      <c r="A25" s="45"/>
      <c r="B25" s="48"/>
      <c r="C25" s="45"/>
      <c r="D25" s="47"/>
    </row>
    <row r="26" spans="1:4" x14ac:dyDescent="0.25">
      <c r="A26" s="45"/>
      <c r="B26" s="65"/>
      <c r="C26" s="45"/>
      <c r="D26" s="45"/>
    </row>
    <row r="27" spans="1:4" x14ac:dyDescent="0.25">
      <c r="A27" s="45"/>
      <c r="B27" s="65"/>
      <c r="C27" s="47"/>
      <c r="D27" s="47"/>
    </row>
    <row r="28" spans="1:4" x14ac:dyDescent="0.25">
      <c r="A28" s="45"/>
      <c r="B28" s="66"/>
      <c r="C28" s="45"/>
      <c r="D28" s="45"/>
    </row>
    <row r="29" spans="1:4" x14ac:dyDescent="0.25">
      <c r="A29" s="45"/>
      <c r="B29" s="47"/>
      <c r="C29" s="45"/>
      <c r="D29" s="45"/>
    </row>
    <row r="30" spans="1:4" x14ac:dyDescent="0.25">
      <c r="A30" s="45"/>
      <c r="B30" s="65"/>
      <c r="C30" s="47"/>
      <c r="D30" s="47"/>
    </row>
    <row r="31" spans="1:4" x14ac:dyDescent="0.25">
      <c r="A31" s="45"/>
      <c r="B31" s="48"/>
      <c r="C31" s="45"/>
      <c r="D31" s="45"/>
    </row>
    <row r="32" spans="1:4" x14ac:dyDescent="0.25">
      <c r="A32" s="45"/>
      <c r="B32" s="65"/>
      <c r="C32" s="45"/>
      <c r="D32" s="45"/>
    </row>
    <row r="33" spans="1:4" x14ac:dyDescent="0.25">
      <c r="A33" s="45"/>
      <c r="B33" s="45"/>
      <c r="C33" s="47"/>
      <c r="D33" s="47"/>
    </row>
    <row r="34" spans="1:4" x14ac:dyDescent="0.25">
      <c r="A34" s="45"/>
      <c r="B34" s="46"/>
      <c r="C34" s="45"/>
      <c r="D34" s="45"/>
    </row>
    <row r="35" spans="1:4" x14ac:dyDescent="0.25">
      <c r="A35" s="53"/>
      <c r="B35" s="53"/>
      <c r="C35" s="53"/>
      <c r="D35" s="5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эл.оборуд</vt:lpstr>
      <vt:lpstr>ТО конструкт.эл</vt:lpstr>
      <vt:lpstr>ТР конструкт.эл.</vt:lpstr>
      <vt:lpstr>ТР эл.оборуд.</vt:lpstr>
      <vt:lpstr>ТР инж.об.</vt:lpstr>
      <vt:lpstr>Лиц. счет. Св. расчет</vt:lpstr>
      <vt:lpstr>заявл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2021-01-28T03:43:44Z</cp:lastPrinted>
  <dcterms:created xsi:type="dcterms:W3CDTF">2011-07-25T05:21:17Z</dcterms:created>
  <dcterms:modified xsi:type="dcterms:W3CDTF">2022-02-25T06:51:05Z</dcterms:modified>
</cp:coreProperties>
</file>